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mikhalkina\Desktop\Мои документы\Релиз Тур\ПРАЙС ЛИСТЫ 2025\LE ROND\"/>
    </mc:Choice>
  </mc:AlternateContent>
  <bookViews>
    <workbookView xWindow="-120" yWindow="-120" windowWidth="29040" windowHeight="15720"/>
  </bookViews>
  <sheets>
    <sheet name="FIT20" sheetId="3"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2" i="3" l="1"/>
  <c r="R12" i="3"/>
  <c r="R24" i="3"/>
  <c r="Q24" i="3"/>
  <c r="O12" i="3"/>
  <c r="P12" i="3"/>
  <c r="P24" i="3"/>
  <c r="O24" i="3"/>
  <c r="Q11" i="3"/>
  <c r="R11" i="3"/>
  <c r="R23" i="3"/>
  <c r="Q23" i="3"/>
  <c r="O11" i="3"/>
  <c r="P11" i="3"/>
  <c r="P23" i="3"/>
  <c r="O23" i="3"/>
  <c r="Q10" i="3"/>
  <c r="R10" i="3"/>
  <c r="R22" i="3"/>
  <c r="Q22" i="3"/>
  <c r="O10" i="3"/>
  <c r="P10" i="3"/>
  <c r="P22" i="3"/>
  <c r="O22" i="3"/>
  <c r="Q9" i="3"/>
  <c r="R9" i="3"/>
  <c r="R21" i="3"/>
  <c r="Q21" i="3"/>
  <c r="O9" i="3"/>
  <c r="P9" i="3"/>
  <c r="P21" i="3"/>
  <c r="O21" i="3"/>
  <c r="Q8" i="3"/>
  <c r="R8" i="3"/>
  <c r="R20" i="3"/>
  <c r="Q20" i="3"/>
  <c r="O8" i="3"/>
  <c r="P8" i="3"/>
  <c r="P20" i="3"/>
  <c r="O20" i="3"/>
  <c r="Q7" i="3"/>
  <c r="R7" i="3"/>
  <c r="R19" i="3"/>
  <c r="Q19" i="3"/>
  <c r="O7" i="3"/>
  <c r="P7" i="3"/>
  <c r="P19" i="3"/>
  <c r="O19" i="3"/>
  <c r="Q6" i="3"/>
  <c r="R6" i="3"/>
  <c r="R18" i="3"/>
  <c r="Q18" i="3"/>
  <c r="O6" i="3"/>
  <c r="P6" i="3"/>
  <c r="P18" i="3"/>
  <c r="O18" i="3"/>
  <c r="Q5" i="3"/>
  <c r="R5" i="3"/>
  <c r="R17" i="3"/>
  <c r="Q17" i="3"/>
  <c r="O5" i="3"/>
  <c r="P5" i="3"/>
  <c r="P17" i="3"/>
  <c r="O17" i="3"/>
  <c r="R4" i="3"/>
  <c r="R16" i="3"/>
  <c r="Q16" i="3"/>
  <c r="P4" i="3"/>
  <c r="P16" i="3"/>
  <c r="O16" i="3"/>
  <c r="M12" i="3"/>
  <c r="N12" i="3"/>
  <c r="N24" i="3"/>
  <c r="M24" i="3"/>
  <c r="K12" i="3"/>
  <c r="L12" i="3"/>
  <c r="L24" i="3"/>
  <c r="K24" i="3"/>
  <c r="I12" i="3"/>
  <c r="J12" i="3"/>
  <c r="J24" i="3"/>
  <c r="I24" i="3"/>
  <c r="M11" i="3"/>
  <c r="N11" i="3"/>
  <c r="N23" i="3"/>
  <c r="M23" i="3"/>
  <c r="K11" i="3"/>
  <c r="L11" i="3"/>
  <c r="L23" i="3"/>
  <c r="K23" i="3"/>
  <c r="I11" i="3"/>
  <c r="J11" i="3"/>
  <c r="J23" i="3"/>
  <c r="I23" i="3"/>
  <c r="M10" i="3"/>
  <c r="N10" i="3"/>
  <c r="N22" i="3"/>
  <c r="M22" i="3"/>
  <c r="K10" i="3"/>
  <c r="L10" i="3"/>
  <c r="L22" i="3"/>
  <c r="K22" i="3"/>
  <c r="I10" i="3"/>
  <c r="J10" i="3"/>
  <c r="J22" i="3"/>
  <c r="I22" i="3"/>
  <c r="M9" i="3"/>
  <c r="N9" i="3"/>
  <c r="N21" i="3"/>
  <c r="M21" i="3"/>
  <c r="K9" i="3"/>
  <c r="L9" i="3"/>
  <c r="L21" i="3"/>
  <c r="K21" i="3"/>
  <c r="I9" i="3"/>
  <c r="J9" i="3"/>
  <c r="J21" i="3"/>
  <c r="I21" i="3"/>
  <c r="M8" i="3"/>
  <c r="N8" i="3"/>
  <c r="N20" i="3"/>
  <c r="M20" i="3"/>
  <c r="K8" i="3"/>
  <c r="L8" i="3"/>
  <c r="L20" i="3"/>
  <c r="K20" i="3"/>
  <c r="I8" i="3"/>
  <c r="J8" i="3"/>
  <c r="J20" i="3"/>
  <c r="I20" i="3"/>
  <c r="M7" i="3"/>
  <c r="N7" i="3"/>
  <c r="N19" i="3"/>
  <c r="M19" i="3"/>
  <c r="K7" i="3"/>
  <c r="L7" i="3"/>
  <c r="L19" i="3"/>
  <c r="K19" i="3"/>
  <c r="I7" i="3"/>
  <c r="J7" i="3"/>
  <c r="J19" i="3"/>
  <c r="I19" i="3"/>
  <c r="M6" i="3"/>
  <c r="N6" i="3"/>
  <c r="N18" i="3"/>
  <c r="M18" i="3"/>
  <c r="K6" i="3"/>
  <c r="L6" i="3"/>
  <c r="L18" i="3"/>
  <c r="K18" i="3"/>
  <c r="I6" i="3"/>
  <c r="J6" i="3"/>
  <c r="J18" i="3"/>
  <c r="I18" i="3"/>
  <c r="M5" i="3"/>
  <c r="N5" i="3"/>
  <c r="N17" i="3"/>
  <c r="M17" i="3"/>
  <c r="K5" i="3"/>
  <c r="L5" i="3"/>
  <c r="L17" i="3"/>
  <c r="K17" i="3"/>
  <c r="I5" i="3"/>
  <c r="J5" i="3"/>
  <c r="J17" i="3"/>
  <c r="I17" i="3"/>
  <c r="N4" i="3"/>
  <c r="N16" i="3"/>
  <c r="M16" i="3"/>
  <c r="L4" i="3"/>
  <c r="L16" i="3"/>
  <c r="K16" i="3"/>
  <c r="J4" i="3"/>
  <c r="J16" i="3"/>
  <c r="I16" i="3"/>
  <c r="G12" i="3"/>
  <c r="H12" i="3"/>
  <c r="E12" i="3"/>
  <c r="F12" i="3"/>
  <c r="C12" i="3"/>
  <c r="D12" i="3"/>
  <c r="G11" i="3"/>
  <c r="H11" i="3"/>
  <c r="E11" i="3"/>
  <c r="F11" i="3"/>
  <c r="C11" i="3"/>
  <c r="D11" i="3"/>
  <c r="G10" i="3"/>
  <c r="H10" i="3"/>
  <c r="E10" i="3"/>
  <c r="F10" i="3"/>
  <c r="C10" i="3"/>
  <c r="D10" i="3"/>
  <c r="G9" i="3"/>
  <c r="H9" i="3"/>
  <c r="E9" i="3"/>
  <c r="F9" i="3"/>
  <c r="C9" i="3"/>
  <c r="D9" i="3"/>
  <c r="G8" i="3"/>
  <c r="H8" i="3"/>
  <c r="E8" i="3"/>
  <c r="F8" i="3"/>
  <c r="C8" i="3"/>
  <c r="D8" i="3"/>
  <c r="G7" i="3"/>
  <c r="H7" i="3"/>
  <c r="E7" i="3"/>
  <c r="F7" i="3"/>
  <c r="C7" i="3"/>
  <c r="D7" i="3"/>
  <c r="G6" i="3"/>
  <c r="H6" i="3"/>
  <c r="E6" i="3"/>
  <c r="F6" i="3"/>
  <c r="C6" i="3"/>
  <c r="D6" i="3"/>
  <c r="G5" i="3"/>
  <c r="H5" i="3"/>
  <c r="E5" i="3"/>
  <c r="F5" i="3"/>
  <c r="C5" i="3"/>
  <c r="D5" i="3"/>
  <c r="H4" i="3"/>
  <c r="F4" i="3"/>
  <c r="D4" i="3"/>
  <c r="C16" i="3"/>
  <c r="F16" i="3"/>
  <c r="D21" i="3"/>
  <c r="D20" i="3"/>
  <c r="D19" i="3"/>
  <c r="F18" i="3"/>
  <c r="D18" i="3"/>
  <c r="F17" i="3"/>
  <c r="H16" i="3"/>
  <c r="D16" i="3"/>
  <c r="B5" i="3"/>
  <c r="B6" i="3"/>
  <c r="B7" i="3"/>
  <c r="B9" i="3"/>
  <c r="B10" i="3"/>
  <c r="B11" i="3"/>
  <c r="B12" i="3"/>
  <c r="E16" i="3"/>
  <c r="G16" i="3"/>
  <c r="B22" i="3"/>
  <c r="B24" i="3"/>
  <c r="B23" i="3"/>
  <c r="B18" i="3"/>
  <c r="F22" i="3"/>
  <c r="D24" i="3"/>
  <c r="D22" i="3"/>
  <c r="D23" i="3"/>
  <c r="H21" i="3"/>
  <c r="H22" i="3"/>
  <c r="H19" i="3"/>
  <c r="H23" i="3"/>
  <c r="H17" i="3"/>
  <c r="H20" i="3"/>
  <c r="H24" i="3"/>
  <c r="F23" i="3"/>
  <c r="F20" i="3"/>
  <c r="G20" i="3"/>
  <c r="C18" i="3"/>
  <c r="E21" i="3"/>
  <c r="C17" i="3"/>
  <c r="G18" i="3"/>
  <c r="E19" i="3"/>
  <c r="E18" i="3"/>
  <c r="H18" i="3"/>
  <c r="G17" i="3"/>
  <c r="D17" i="3"/>
  <c r="E17" i="3"/>
  <c r="G24" i="3"/>
  <c r="F21" i="3"/>
  <c r="E24" i="3"/>
  <c r="G22" i="3"/>
  <c r="F24" i="3"/>
  <c r="E22" i="3"/>
  <c r="E20" i="3"/>
  <c r="C24" i="3"/>
  <c r="C22" i="3"/>
  <c r="C20" i="3"/>
  <c r="G23" i="3"/>
  <c r="G21" i="3"/>
  <c r="G19" i="3"/>
  <c r="F19" i="3"/>
  <c r="E23" i="3"/>
  <c r="C23" i="3"/>
  <c r="C21" i="3"/>
  <c r="C19" i="3"/>
  <c r="B19" i="3"/>
  <c r="B21" i="3"/>
</calcChain>
</file>

<file path=xl/sharedStrings.xml><?xml version="1.0" encoding="utf-8"?>
<sst xmlns="http://schemas.openxmlformats.org/spreadsheetml/2006/main" count="130" uniqueCount="55">
  <si>
    <r>
      <t>Студия видом во внутренний двор /</t>
    </r>
    <r>
      <rPr>
        <b/>
        <sz val="8"/>
        <color rgb="FF000000"/>
        <rFont val="Arial"/>
        <family val="2"/>
        <charset val="204"/>
      </rPr>
      <t xml:space="preserve"> Studio Standart Patio view</t>
    </r>
  </si>
  <si>
    <t>Студия с видом на парк / Studio Standart Park view</t>
  </si>
  <si>
    <t>Студия с видом на море / Studio Standart Sea view</t>
  </si>
  <si>
    <t>Апартамент с одной спальней и видом во внутренний двор / One bedroom Superior Apartment Patio view</t>
  </si>
  <si>
    <t>Апартамент с одной спальней и видом на парковую зону / One bedroom Superior Apartment Park view</t>
  </si>
  <si>
    <t xml:space="preserve">Апартамент с одной спальней и террасой / One bedroom Apartment with Terrace </t>
  </si>
  <si>
    <t>Sgl/ 
Одноместное</t>
  </si>
  <si>
    <t>Dbl/   
Двухместное</t>
  </si>
  <si>
    <t>FIT20</t>
  </si>
  <si>
    <t>Апартамент с одной спальней и видом на море / One bedroom Superior Apartment Sea view</t>
  </si>
  <si>
    <t>Official Rates Breakfast Incl</t>
  </si>
  <si>
    <t xml:space="preserve">Дополнительное размещение для взрослого, включая завтрак и НДС, от 12 лет. </t>
  </si>
  <si>
    <t xml:space="preserve">Extra accommodation for adult, including breakfast and VAT, from 12 years. </t>
  </si>
  <si>
    <t xml:space="preserve">Дополнительное размещение ребенка от 0 до 5 (вкл.) лет, включая завтрак, в номере с родителями на имеющихся кроватях </t>
  </si>
  <si>
    <t xml:space="preserve">Бесплатно / </t>
  </si>
  <si>
    <t>Extra accommodation for 1 child from 0 to 5 (incl.) years, including breakfast, sharing parent’s room on existing beds</t>
  </si>
  <si>
    <t>Free of charge</t>
  </si>
  <si>
    <t xml:space="preserve">Дополнительное размещение ребенка от 6 до 11 (вкл.) лет, включая завтрак, в номере с родителями на имеющихся кроватях </t>
  </si>
  <si>
    <t>Extra accommodation for 1 child from 6 to 11 (incl.) years, including breakfast, sharing parent’s room on existing beds</t>
  </si>
  <si>
    <t>Extra accommodation for adult, including breakfast and VAT, from 12 years.</t>
  </si>
  <si>
    <t>Обратите внимание, что дополнительные кровати доступны не во всех категориях номеров, уточняйте при бронировании.</t>
  </si>
  <si>
    <t>Extra beds are available not in all room types, please check when booking.</t>
  </si>
  <si>
    <t>Все цены указаны в Российских рублях (RUR)</t>
  </si>
  <si>
    <t>The above rates are given in Russian rubles (RUR)</t>
  </si>
  <si>
    <r>
      <t>Цены указаны в сутки за номер</t>
    </r>
    <r>
      <rPr>
        <sz val="11"/>
        <color rgb="FFFF0000"/>
        <rFont val="Times New Roman"/>
        <family val="1"/>
        <charset val="204"/>
      </rPr>
      <t xml:space="preserve"> </t>
    </r>
    <r>
      <rPr>
        <sz val="11"/>
        <color theme="1"/>
        <rFont val="Times New Roman"/>
        <family val="1"/>
        <charset val="204"/>
      </rPr>
      <t>и включают НДС, завтрак «Шведский стол», пользование тренажерным залом, открытым бассейном (работает в высокий сезон), Спа центр (крытый бассейн, сауна, хаммам),Wi-Fi/</t>
    </r>
  </si>
  <si>
    <t>The above rates are per room per night, including VAT, Buffet breakfast, gym, outdoor pool (open during high season), Spa center (indoor pool, sauna, hammam)Wi-Fi</t>
  </si>
  <si>
    <t>Отель оставляет за собой право не подтверждать запросы Компании на размещение клиентов в номерном фонде в дни прогнозируемой высокой загрузки и в даты специальных городских событий или подтверждать со скидкой 10% от официальных тарифов Отеля, действующих на запрашиваемый Заказчиком период в момент получения Отелем Заявки.</t>
  </si>
  <si>
    <t>The hotel reserves the right not to confirm the Customer's request to accommodate the clients in the rooms during the days of the forecasted high occupancy and dates of the special citywide events or confirm with 10% discount applied to the Hotel’s official rates on the period requested by the Company at the time the Hotel receives the request.</t>
  </si>
  <si>
    <t>Студия с терассой и видом на парк / Studio Park view with terrace</t>
  </si>
  <si>
    <t>750 руб./RUB
(*тариф включает стоимость завтрака 750,00, размещение на доп.месте бесплатное)</t>
  </si>
  <si>
    <t>COSMOS STAY LE ROND SOCHI
Room Category / Dates
Категория/ Даты
Currency Rubble/ Валюта: Рубль</t>
  </si>
  <si>
    <t>Студия видом во внутренний двор / Studio Standart Patio view</t>
  </si>
  <si>
    <t>Семейная студия с террасой видом на патио / Family Studio with terrace Patio View</t>
  </si>
  <si>
    <t>4 100,00 руб./RUB</t>
  </si>
  <si>
    <t>(*тариф включает стоимость завтрака 1 600,00+стоимость доп.места 2 500,00)</t>
  </si>
  <si>
    <t>(*тариф включает стоимость завтрака 1 300,00+стоимость доп.места 2 500,00)</t>
  </si>
  <si>
    <t>3800,00 руб./RUB</t>
  </si>
  <si>
    <t>650 руб./RUB
(*тариф включает стоимость завтрака 650,00, размещение на доп.месте бесплатное)</t>
  </si>
  <si>
    <t>4000,00 руб./RUB</t>
  </si>
  <si>
    <t>09.01.2025-30.03.2025</t>
  </si>
  <si>
    <t>с 01.01.2025 по 06.01.2025 вкл.</t>
  </si>
  <si>
    <t>800 руб./RUB
(*тариф включает стоимость завтрака 800,00, размещение на доп.месте бесплатное)</t>
  </si>
  <si>
    <t>(*тариф включает стоимость завтрака 1 500,00+стоимость доп.места 2 500,00)</t>
  </si>
  <si>
    <t>с 09.01.2025 по 30.03.2025 вкл.</t>
  </si>
  <si>
    <t>01.04.2025-30.04.2025</t>
  </si>
  <si>
    <t>01.05.2025-30.06.2025</t>
  </si>
  <si>
    <t>01.07.2025-31.07.2025</t>
  </si>
  <si>
    <t>01.08.2025-31.08.2025</t>
  </si>
  <si>
    <t>01.09.2025-26.12.2025</t>
  </si>
  <si>
    <t>01.01.2025-03.01.2025</t>
  </si>
  <si>
    <t>04.01.2025-08.01.2025</t>
  </si>
  <si>
    <t>4 200,00 руб./RUB</t>
  </si>
  <si>
    <t>850 руб./RUB
(*тариф включает стоимость завтрака 800,00, размещение на доп.месте бесплатное)</t>
  </si>
  <si>
    <t>с 01.05.2025 по 31.08.2025 вкл.</t>
  </si>
  <si>
    <t>с 07.01.2025 по 08.01.2025 вкл.
c 01.04.2025 по 30.04.2025 вкл.
c 01.09.2025 по 26.12.2025 вкл.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</si>
</sst>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 #,##0.00_-;_-* &quot;-&quot;??_-;_-@_-"/>
    <numFmt numFmtId="165" formatCode="_(* #,##0.00_);_(* \(#,##0.00\);_(* &quot;-&quot;??_);_(@_)"/>
  </numFmts>
  <fonts count="27" x14ac:knownFonts="1">
    <font>
      <sz val="11"/>
      <color theme="1"/>
      <name val="Calibri"/>
      <family val="2"/>
      <scheme val="minor"/>
    </font>
    <font>
      <sz val="10"/>
      <name val="Arial"/>
      <family val="2"/>
    </font>
    <font>
      <sz val="10"/>
      <name val="Arial"/>
      <family val="2"/>
    </font>
    <font>
      <sz val="10"/>
      <name val="Arial"/>
      <family val="2"/>
      <charset val="204"/>
    </font>
    <font>
      <b/>
      <sz val="11"/>
      <name val="Arial"/>
      <family val="2"/>
    </font>
    <font>
      <sz val="8"/>
      <name val="Arial"/>
      <family val="2"/>
    </font>
    <font>
      <b/>
      <sz val="7"/>
      <name val="Arial"/>
      <family val="2"/>
    </font>
    <font>
      <sz val="11"/>
      <name val="Calibri"/>
      <family val="2"/>
      <scheme val="minor"/>
    </font>
    <font>
      <b/>
      <sz val="8"/>
      <name val="Arial"/>
      <family val="2"/>
    </font>
    <font>
      <b/>
      <sz val="8"/>
      <color rgb="FF000000"/>
      <name val="Arial"/>
      <family val="2"/>
      <charset val="204"/>
    </font>
    <font>
      <b/>
      <sz val="8"/>
      <color theme="1"/>
      <name val="Arial"/>
      <family val="2"/>
      <charset val="204"/>
    </font>
    <font>
      <b/>
      <sz val="6"/>
      <color rgb="FF000000"/>
      <name val="Arial"/>
      <family val="2"/>
      <charset val="204"/>
    </font>
    <font>
      <b/>
      <sz val="6"/>
      <color theme="1"/>
      <name val="Arial"/>
      <family val="2"/>
      <charset val="204"/>
    </font>
    <font>
      <sz val="8"/>
      <name val="Arial"/>
      <family val="2"/>
      <charset val="204"/>
    </font>
    <font>
      <sz val="11"/>
      <color rgb="FFFF0000"/>
      <name val="Calibri"/>
      <family val="2"/>
      <scheme val="minor"/>
    </font>
    <font>
      <b/>
      <sz val="8"/>
      <name val="Arial"/>
      <family val="2"/>
      <charset val="204"/>
    </font>
    <font>
      <i/>
      <sz val="11"/>
      <color theme="1"/>
      <name val="Times New Roman"/>
      <family val="1"/>
      <charset val="204"/>
    </font>
    <font>
      <sz val="11"/>
      <color theme="1"/>
      <name val="Times New Roman"/>
      <family val="1"/>
      <charset val="204"/>
    </font>
    <font>
      <sz val="8"/>
      <color theme="1"/>
      <name val="Times New Roman"/>
      <family val="1"/>
      <charset val="204"/>
    </font>
    <font>
      <b/>
      <u/>
      <sz val="11"/>
      <color theme="1"/>
      <name val="Times New Roman"/>
      <family val="1"/>
      <charset val="204"/>
    </font>
    <font>
      <b/>
      <i/>
      <u/>
      <sz val="11"/>
      <color theme="1"/>
      <name val="Times New Roman"/>
      <family val="1"/>
      <charset val="204"/>
    </font>
    <font>
      <sz val="11"/>
      <color rgb="FFFF0000"/>
      <name val="Times New Roman"/>
      <family val="1"/>
      <charset val="204"/>
    </font>
    <font>
      <b/>
      <sz val="6"/>
      <name val="Arial"/>
      <family val="2"/>
      <charset val="204"/>
    </font>
    <font>
      <sz val="8"/>
      <name val="Calibri"/>
      <family val="2"/>
      <scheme val="minor"/>
    </font>
    <font>
      <b/>
      <sz val="8"/>
      <color rgb="FFFF0000"/>
      <name val="Arial"/>
      <family val="2"/>
    </font>
    <font>
      <b/>
      <sz val="11"/>
      <name val="Times New Roman"/>
      <family val="1"/>
      <charset val="204"/>
    </font>
    <font>
      <sz val="8"/>
      <name val="Times New Roman"/>
      <family val="1"/>
      <charset val="204"/>
    </font>
  </fonts>
  <fills count="6">
    <fill>
      <patternFill patternType="none"/>
    </fill>
    <fill>
      <patternFill patternType="gray125"/>
    </fill>
    <fill>
      <patternFill patternType="solid">
        <fgColor theme="0" tint="-0.14996795556505021"/>
        <bgColor indexed="64"/>
      </patternFill>
    </fill>
    <fill>
      <patternFill patternType="solid">
        <fgColor rgb="FFBDD7EE"/>
        <bgColor indexed="64"/>
      </patternFill>
    </fill>
    <fill>
      <patternFill patternType="solid">
        <fgColor rgb="FFFFFF00"/>
        <bgColor indexed="64"/>
      </patternFill>
    </fill>
    <fill>
      <patternFill patternType="solid">
        <fgColor theme="0" tint="-0.14999847407452621"/>
        <bgColor indexed="64"/>
      </patternFill>
    </fill>
  </fills>
  <borders count="34">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18">
    <xf numFmtId="0" fontId="0" fillId="0" borderId="0"/>
    <xf numFmtId="0" fontId="1" fillId="0" borderId="0"/>
    <xf numFmtId="165" fontId="1" fillId="0" borderId="0" applyFont="0" applyFill="0" applyBorder="0" applyAlignment="0" applyProtection="0"/>
    <xf numFmtId="165" fontId="2" fillId="0" borderId="0" applyFont="0" applyFill="0" applyBorder="0" applyAlignment="0" applyProtection="0"/>
    <xf numFmtId="0" fontId="2" fillId="0" borderId="0"/>
    <xf numFmtId="0" fontId="2" fillId="0" borderId="0"/>
    <xf numFmtId="0" fontId="3" fillId="0" borderId="0"/>
    <xf numFmtId="9" fontId="1" fillId="0" borderId="0" applyFont="0" applyFill="0" applyBorder="0" applyAlignment="0" applyProtection="0"/>
    <xf numFmtId="9"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80">
    <xf numFmtId="0" fontId="0" fillId="0" borderId="0" xfId="0"/>
    <xf numFmtId="0" fontId="0" fillId="0" borderId="0" xfId="0" applyAlignment="1">
      <alignment horizontal="center"/>
    </xf>
    <xf numFmtId="0" fontId="5" fillId="0" borderId="0" xfId="0" applyFont="1" applyAlignment="1">
      <alignment horizontal="center"/>
    </xf>
    <xf numFmtId="0" fontId="7" fillId="0" borderId="0" xfId="0" applyFont="1" applyAlignment="1">
      <alignment horizontal="center"/>
    </xf>
    <xf numFmtId="0" fontId="14" fillId="0" borderId="0" xfId="0" applyFont="1" applyAlignment="1">
      <alignment horizontal="center"/>
    </xf>
    <xf numFmtId="3" fontId="13" fillId="0" borderId="4" xfId="0" applyNumberFormat="1" applyFont="1" applyBorder="1" applyAlignment="1">
      <alignment horizontal="center"/>
    </xf>
    <xf numFmtId="3" fontId="13" fillId="0" borderId="9" xfId="0" applyNumberFormat="1" applyFont="1" applyBorder="1" applyAlignment="1">
      <alignment horizontal="center"/>
    </xf>
    <xf numFmtId="3" fontId="13" fillId="0" borderId="12" xfId="0" applyNumberFormat="1" applyFont="1" applyBorder="1" applyAlignment="1">
      <alignment horizontal="center"/>
    </xf>
    <xf numFmtId="0" fontId="9" fillId="3" borderId="5" xfId="0" applyFont="1" applyFill="1" applyBorder="1" applyAlignment="1">
      <alignment vertical="center" wrapText="1"/>
    </xf>
    <xf numFmtId="0" fontId="15" fillId="3" borderId="5" xfId="0" applyFont="1" applyFill="1" applyBorder="1" applyAlignment="1">
      <alignment vertical="center" wrapText="1"/>
    </xf>
    <xf numFmtId="0" fontId="10" fillId="3" borderId="3" xfId="0" applyFont="1" applyFill="1" applyBorder="1" applyAlignment="1">
      <alignment vertical="center" wrapText="1"/>
    </xf>
    <xf numFmtId="3" fontId="13" fillId="0" borderId="10" xfId="0" applyNumberFormat="1" applyFont="1" applyBorder="1" applyAlignment="1">
      <alignment horizontal="center"/>
    </xf>
    <xf numFmtId="3" fontId="13" fillId="0" borderId="11" xfId="0" applyNumberFormat="1" applyFont="1" applyBorder="1" applyAlignment="1">
      <alignment horizontal="center"/>
    </xf>
    <xf numFmtId="3" fontId="13" fillId="0" borderId="13" xfId="0" applyNumberFormat="1" applyFont="1" applyBorder="1" applyAlignment="1">
      <alignment horizontal="center"/>
    </xf>
    <xf numFmtId="3" fontId="13" fillId="0" borderId="19" xfId="0" applyNumberFormat="1" applyFont="1" applyBorder="1" applyAlignment="1">
      <alignment horizontal="center"/>
    </xf>
    <xf numFmtId="3" fontId="13" fillId="0" borderId="20" xfId="0" applyNumberFormat="1" applyFont="1" applyBorder="1" applyAlignment="1">
      <alignment horizontal="center"/>
    </xf>
    <xf numFmtId="3" fontId="13" fillId="0" borderId="21" xfId="0" applyNumberFormat="1" applyFont="1" applyBorder="1" applyAlignment="1">
      <alignment horizontal="center"/>
    </xf>
    <xf numFmtId="0" fontId="8" fillId="2" borderId="3" xfId="1" applyFont="1" applyFill="1" applyBorder="1" applyAlignment="1">
      <alignment horizontal="center" vertical="center" wrapText="1"/>
    </xf>
    <xf numFmtId="0" fontId="22" fillId="3" borderId="8" xfId="0" applyFont="1" applyFill="1" applyBorder="1" applyAlignment="1">
      <alignment horizontal="center" vertical="center" wrapText="1"/>
    </xf>
    <xf numFmtId="0" fontId="15" fillId="3" borderId="3" xfId="0" applyFont="1" applyFill="1" applyBorder="1" applyAlignment="1">
      <alignment vertical="center" wrapText="1"/>
    </xf>
    <xf numFmtId="3" fontId="13" fillId="0" borderId="22" xfId="0" applyNumberFormat="1" applyFont="1" applyBorder="1" applyAlignment="1">
      <alignment horizontal="center"/>
    </xf>
    <xf numFmtId="3" fontId="13" fillId="0" borderId="23" xfId="0" applyNumberFormat="1" applyFont="1" applyBorder="1" applyAlignment="1">
      <alignment horizontal="center"/>
    </xf>
    <xf numFmtId="3" fontId="13" fillId="0" borderId="24" xfId="0" applyNumberFormat="1" applyFont="1" applyBorder="1" applyAlignment="1">
      <alignment horizontal="center"/>
    </xf>
    <xf numFmtId="3" fontId="13" fillId="0" borderId="25" xfId="0" applyNumberFormat="1" applyFont="1" applyBorder="1" applyAlignment="1">
      <alignment horizontal="center"/>
    </xf>
    <xf numFmtId="3" fontId="13" fillId="0" borderId="26" xfId="0" applyNumberFormat="1" applyFont="1" applyBorder="1" applyAlignment="1">
      <alignment horizontal="center"/>
    </xf>
    <xf numFmtId="3" fontId="13" fillId="0" borderId="27" xfId="0" applyNumberFormat="1" applyFont="1" applyBorder="1" applyAlignment="1">
      <alignment horizontal="center"/>
    </xf>
    <xf numFmtId="3" fontId="13" fillId="0" borderId="28" xfId="0" applyNumberFormat="1" applyFont="1" applyBorder="1" applyAlignment="1">
      <alignment horizontal="center"/>
    </xf>
    <xf numFmtId="0" fontId="11"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7" fillId="0" borderId="14" xfId="0" applyFont="1" applyBorder="1" applyAlignment="1">
      <alignment horizontal="justify" vertical="center" wrapText="1"/>
    </xf>
    <xf numFmtId="0" fontId="16" fillId="0" borderId="14" xfId="0" applyFont="1" applyBorder="1" applyAlignment="1">
      <alignment horizontal="justify" vertical="center" wrapText="1"/>
    </xf>
    <xf numFmtId="0" fontId="0" fillId="0" borderId="8" xfId="0" applyBorder="1" applyAlignment="1">
      <alignment horizontal="center"/>
    </xf>
    <xf numFmtId="0" fontId="17" fillId="0" borderId="0" xfId="0" applyFont="1" applyAlignment="1">
      <alignment horizontal="center" vertical="center" wrapText="1"/>
    </xf>
    <xf numFmtId="0" fontId="18" fillId="0" borderId="0" xfId="0" applyFont="1" applyAlignment="1">
      <alignment horizontal="center" vertical="center" wrapText="1"/>
    </xf>
    <xf numFmtId="0" fontId="25" fillId="4" borderId="30" xfId="0" applyFont="1" applyFill="1" applyBorder="1" applyAlignment="1">
      <alignment horizontal="justify" vertical="center" wrapText="1"/>
    </xf>
    <xf numFmtId="0" fontId="17" fillId="0" borderId="2" xfId="0" applyFont="1" applyBorder="1" applyAlignment="1">
      <alignment horizontal="justify" vertical="center" wrapText="1"/>
    </xf>
    <xf numFmtId="0" fontId="16" fillId="0" borderId="7" xfId="0" applyFont="1" applyBorder="1" applyAlignment="1">
      <alignment horizontal="justify" vertical="center" wrapText="1"/>
    </xf>
    <xf numFmtId="0" fontId="17" fillId="0" borderId="31" xfId="0" applyFont="1" applyBorder="1" applyAlignment="1">
      <alignment horizontal="justify" vertical="center" wrapText="1"/>
    </xf>
    <xf numFmtId="0" fontId="16" fillId="0" borderId="31" xfId="0" applyFont="1" applyBorder="1" applyAlignment="1">
      <alignment horizontal="justify" vertical="center" wrapText="1"/>
    </xf>
    <xf numFmtId="0" fontId="25" fillId="4" borderId="7" xfId="0" applyFont="1" applyFill="1" applyBorder="1" applyAlignment="1">
      <alignment horizontal="justify" vertical="center" wrapText="1"/>
    </xf>
    <xf numFmtId="0" fontId="17" fillId="0" borderId="5" xfId="0" applyFont="1" applyBorder="1" applyAlignment="1">
      <alignment vertical="center" wrapText="1"/>
    </xf>
    <xf numFmtId="0" fontId="17" fillId="0" borderId="14" xfId="0" applyFont="1" applyBorder="1" applyAlignment="1">
      <alignment vertical="center" wrapText="1"/>
    </xf>
    <xf numFmtId="0" fontId="12" fillId="3" borderId="16" xfId="0" applyFont="1" applyFill="1" applyBorder="1" applyAlignment="1">
      <alignment horizontal="center" vertical="center" wrapText="1"/>
    </xf>
    <xf numFmtId="0" fontId="11" fillId="3" borderId="16" xfId="0" applyFont="1" applyFill="1" applyBorder="1" applyAlignment="1">
      <alignment horizontal="center" vertical="center" wrapText="1"/>
    </xf>
    <xf numFmtId="3" fontId="13" fillId="0" borderId="32" xfId="0" applyNumberFormat="1" applyFont="1" applyBorder="1" applyAlignment="1">
      <alignment horizontal="center"/>
    </xf>
    <xf numFmtId="0" fontId="17" fillId="0" borderId="6" xfId="0" applyFont="1" applyBorder="1" applyAlignment="1">
      <alignment vertical="center" wrapText="1"/>
    </xf>
    <xf numFmtId="0" fontId="17" fillId="0" borderId="0" xfId="0" applyFont="1" applyBorder="1" applyAlignment="1">
      <alignment horizontal="center" vertical="center" wrapText="1"/>
    </xf>
    <xf numFmtId="0" fontId="16" fillId="0" borderId="33" xfId="0" applyFont="1" applyBorder="1" applyAlignment="1">
      <alignment horizontal="justify" vertical="center" wrapText="1"/>
    </xf>
    <xf numFmtId="0" fontId="17" fillId="0" borderId="5"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29" xfId="0" applyFont="1" applyBorder="1" applyAlignment="1">
      <alignment horizontal="center" vertical="center" wrapText="1"/>
    </xf>
    <xf numFmtId="0" fontId="24" fillId="5" borderId="3" xfId="1" applyFont="1" applyFill="1" applyBorder="1" applyAlignment="1">
      <alignment horizontal="center" vertical="center" wrapText="1"/>
    </xf>
    <xf numFmtId="0" fontId="24" fillId="5" borderId="1" xfId="1" applyFont="1" applyFill="1" applyBorder="1" applyAlignment="1">
      <alignment horizontal="center" vertical="center" wrapText="1"/>
    </xf>
    <xf numFmtId="0" fontId="4" fillId="0" borderId="5" xfId="0" applyFont="1" applyBorder="1" applyAlignment="1">
      <alignment horizontal="center"/>
    </xf>
    <xf numFmtId="0" fontId="4" fillId="0" borderId="6" xfId="0" applyFont="1" applyBorder="1" applyAlignment="1">
      <alignment horizontal="center"/>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0" xfId="0" applyFont="1" applyAlignment="1">
      <alignment horizontal="center" vertical="center" wrapText="1"/>
    </xf>
    <xf numFmtId="0" fontId="20" fillId="0" borderId="14" xfId="0" applyFont="1" applyBorder="1" applyAlignment="1">
      <alignment horizontal="center" vertical="center" wrapText="1"/>
    </xf>
    <xf numFmtId="0" fontId="20" fillId="0" borderId="0" xfId="0" applyFont="1" applyAlignment="1">
      <alignment horizontal="center" vertical="center" wrapText="1"/>
    </xf>
    <xf numFmtId="0" fontId="19" fillId="0" borderId="14" xfId="0" applyFont="1" applyBorder="1" applyAlignment="1">
      <alignment horizontal="center" vertical="center" wrapText="1"/>
    </xf>
    <xf numFmtId="0" fontId="19" fillId="0" borderId="0" xfId="0" applyFont="1" applyAlignment="1">
      <alignment horizontal="center" vertical="center" wrapText="1"/>
    </xf>
    <xf numFmtId="0" fontId="17" fillId="0" borderId="17"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29" xfId="0" applyFont="1" applyBorder="1" applyAlignment="1">
      <alignment horizontal="center" vertical="center" wrapText="1"/>
    </xf>
    <xf numFmtId="0" fontId="17" fillId="0" borderId="8"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0" xfId="0" applyFont="1" applyAlignment="1">
      <alignment horizontal="center" vertical="center" wrapText="1"/>
    </xf>
    <xf numFmtId="0" fontId="26" fillId="0" borderId="5" xfId="0" applyFont="1" applyBorder="1" applyAlignment="1">
      <alignment horizontal="center" vertical="center" wrapText="1"/>
    </xf>
    <xf numFmtId="0" fontId="26" fillId="0" borderId="29" xfId="0" applyFont="1" applyBorder="1" applyAlignment="1">
      <alignment horizontal="center" vertical="center" wrapText="1"/>
    </xf>
  </cellXfs>
  <cellStyles count="18">
    <cellStyle name="Comma 2" xfId="3"/>
    <cellStyle name="Comma 2 2" xfId="10"/>
    <cellStyle name="Comma 2 2 2" xfId="15"/>
    <cellStyle name="Comma 2 2 3" xfId="17"/>
    <cellStyle name="Comma 3" xfId="2"/>
    <cellStyle name="Comma 3 2" xfId="9"/>
    <cellStyle name="Comma 3 2 2" xfId="14"/>
    <cellStyle name="Comma 3 2 3" xfId="16"/>
    <cellStyle name="Normal 2" xfId="4"/>
    <cellStyle name="Normal 2 2" xfId="11"/>
    <cellStyle name="Normal 3" xfId="5"/>
    <cellStyle name="Normal 3 2" xfId="12"/>
    <cellStyle name="Normal 4" xfId="6"/>
    <cellStyle name="Normal 5" xfId="1"/>
    <cellStyle name="Percent 2" xfId="8"/>
    <cellStyle name="Percent 2 2" xfId="13"/>
    <cellStyle name="Percent 3" xfId="7"/>
    <cellStyle name="Обычный" xfId="0" builtinId="0"/>
  </cellStyles>
  <dxfs count="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tabSelected="1" zoomScale="90" zoomScaleNormal="90" workbookViewId="0">
      <pane xSplit="1" topLeftCell="B1" activePane="topRight" state="frozen"/>
      <selection pane="topRight" activeCell="G35" sqref="G35"/>
    </sheetView>
  </sheetViews>
  <sheetFormatPr defaultRowHeight="15" x14ac:dyDescent="0.25"/>
  <cols>
    <col min="1" max="1" width="42.7109375" style="1" customWidth="1"/>
    <col min="2" max="2" width="0.140625" style="1" customWidth="1"/>
    <col min="3" max="10" width="10.7109375" style="1" customWidth="1"/>
    <col min="11" max="11" width="9.140625" style="1"/>
    <col min="12" max="12" width="11.42578125" style="1" customWidth="1"/>
    <col min="13" max="13" width="9.140625" style="1"/>
    <col min="14" max="14" width="11.42578125" style="1" customWidth="1"/>
    <col min="15" max="15" width="9.140625" style="1"/>
    <col min="16" max="16" width="10.85546875" style="1" customWidth="1"/>
    <col min="17" max="18" width="9.5703125" style="1" customWidth="1"/>
    <col min="19" max="19" width="10.28515625" style="1" customWidth="1"/>
    <col min="20" max="20" width="10" style="1" customWidth="1"/>
    <col min="21" max="177" width="9.140625" style="1"/>
    <col min="178" max="178" width="13.7109375" style="1" customWidth="1"/>
    <col min="179" max="179" width="7" style="1" customWidth="1"/>
    <col min="180" max="206" width="7.140625" style="1" customWidth="1"/>
    <col min="207" max="433" width="9.140625" style="1"/>
    <col min="434" max="434" width="13.7109375" style="1" customWidth="1"/>
    <col min="435" max="435" width="7" style="1" customWidth="1"/>
    <col min="436" max="462" width="7.140625" style="1" customWidth="1"/>
    <col min="463" max="689" width="9.140625" style="1"/>
    <col min="690" max="690" width="13.7109375" style="1" customWidth="1"/>
    <col min="691" max="691" width="7" style="1" customWidth="1"/>
    <col min="692" max="718" width="7.140625" style="1" customWidth="1"/>
    <col min="719" max="945" width="9.140625" style="1"/>
    <col min="946" max="946" width="13.7109375" style="1" customWidth="1"/>
    <col min="947" max="947" width="7" style="1" customWidth="1"/>
    <col min="948" max="974" width="7.140625" style="1" customWidth="1"/>
    <col min="975" max="1201" width="9.140625" style="1"/>
    <col min="1202" max="1202" width="13.7109375" style="1" customWidth="1"/>
    <col min="1203" max="1203" width="7" style="1" customWidth="1"/>
    <col min="1204" max="1230" width="7.140625" style="1" customWidth="1"/>
    <col min="1231" max="1457" width="9.140625" style="1"/>
    <col min="1458" max="1458" width="13.7109375" style="1" customWidth="1"/>
    <col min="1459" max="1459" width="7" style="1" customWidth="1"/>
    <col min="1460" max="1486" width="7.140625" style="1" customWidth="1"/>
    <col min="1487" max="1713" width="9.140625" style="1"/>
    <col min="1714" max="1714" width="13.7109375" style="1" customWidth="1"/>
    <col min="1715" max="1715" width="7" style="1" customWidth="1"/>
    <col min="1716" max="1742" width="7.140625" style="1" customWidth="1"/>
    <col min="1743" max="1969" width="9.140625" style="1"/>
    <col min="1970" max="1970" width="13.7109375" style="1" customWidth="1"/>
    <col min="1971" max="1971" width="7" style="1" customWidth="1"/>
    <col min="1972" max="1998" width="7.140625" style="1" customWidth="1"/>
    <col min="1999" max="2225" width="9.140625" style="1"/>
    <col min="2226" max="2226" width="13.7109375" style="1" customWidth="1"/>
    <col min="2227" max="2227" width="7" style="1" customWidth="1"/>
    <col min="2228" max="2254" width="7.140625" style="1" customWidth="1"/>
    <col min="2255" max="2481" width="9.140625" style="1"/>
    <col min="2482" max="2482" width="13.7109375" style="1" customWidth="1"/>
    <col min="2483" max="2483" width="7" style="1" customWidth="1"/>
    <col min="2484" max="2510" width="7.140625" style="1" customWidth="1"/>
    <col min="2511" max="2737" width="9.140625" style="1"/>
    <col min="2738" max="2738" width="13.7109375" style="1" customWidth="1"/>
    <col min="2739" max="2739" width="7" style="1" customWidth="1"/>
    <col min="2740" max="2766" width="7.140625" style="1" customWidth="1"/>
    <col min="2767" max="2993" width="9.140625" style="1"/>
    <col min="2994" max="2994" width="13.7109375" style="1" customWidth="1"/>
    <col min="2995" max="2995" width="7" style="1" customWidth="1"/>
    <col min="2996" max="3022" width="7.140625" style="1" customWidth="1"/>
    <col min="3023" max="3249" width="9.140625" style="1"/>
    <col min="3250" max="3250" width="13.7109375" style="1" customWidth="1"/>
    <col min="3251" max="3251" width="7" style="1" customWidth="1"/>
    <col min="3252" max="3278" width="7.140625" style="1" customWidth="1"/>
    <col min="3279" max="3505" width="9.140625" style="1"/>
    <col min="3506" max="3506" width="13.7109375" style="1" customWidth="1"/>
    <col min="3507" max="3507" width="7" style="1" customWidth="1"/>
    <col min="3508" max="3534" width="7.140625" style="1" customWidth="1"/>
    <col min="3535" max="3761" width="9.140625" style="1"/>
    <col min="3762" max="3762" width="13.7109375" style="1" customWidth="1"/>
    <col min="3763" max="3763" width="7" style="1" customWidth="1"/>
    <col min="3764" max="3790" width="7.140625" style="1" customWidth="1"/>
    <col min="3791" max="4017" width="9.140625" style="1"/>
    <col min="4018" max="4018" width="13.7109375" style="1" customWidth="1"/>
    <col min="4019" max="4019" width="7" style="1" customWidth="1"/>
    <col min="4020" max="4046" width="7.140625" style="1" customWidth="1"/>
    <col min="4047" max="4273" width="9.140625" style="1"/>
    <col min="4274" max="4274" width="13.7109375" style="1" customWidth="1"/>
    <col min="4275" max="4275" width="7" style="1" customWidth="1"/>
    <col min="4276" max="4302" width="7.140625" style="1" customWidth="1"/>
    <col min="4303" max="4529" width="9.140625" style="1"/>
    <col min="4530" max="4530" width="13.7109375" style="1" customWidth="1"/>
    <col min="4531" max="4531" width="7" style="1" customWidth="1"/>
    <col min="4532" max="4558" width="7.140625" style="1" customWidth="1"/>
    <col min="4559" max="4785" width="9.140625" style="1"/>
    <col min="4786" max="4786" width="13.7109375" style="1" customWidth="1"/>
    <col min="4787" max="4787" width="7" style="1" customWidth="1"/>
    <col min="4788" max="4814" width="7.140625" style="1" customWidth="1"/>
    <col min="4815" max="5041" width="9.140625" style="1"/>
    <col min="5042" max="5042" width="13.7109375" style="1" customWidth="1"/>
    <col min="5043" max="5043" width="7" style="1" customWidth="1"/>
    <col min="5044" max="5070" width="7.140625" style="1" customWidth="1"/>
    <col min="5071" max="5297" width="9.140625" style="1"/>
    <col min="5298" max="5298" width="13.7109375" style="1" customWidth="1"/>
    <col min="5299" max="5299" width="7" style="1" customWidth="1"/>
    <col min="5300" max="5326" width="7.140625" style="1" customWidth="1"/>
    <col min="5327" max="5553" width="9.140625" style="1"/>
    <col min="5554" max="5554" width="13.7109375" style="1" customWidth="1"/>
    <col min="5555" max="5555" width="7" style="1" customWidth="1"/>
    <col min="5556" max="5582" width="7.140625" style="1" customWidth="1"/>
    <col min="5583" max="5809" width="9.140625" style="1"/>
    <col min="5810" max="5810" width="13.7109375" style="1" customWidth="1"/>
    <col min="5811" max="5811" width="7" style="1" customWidth="1"/>
    <col min="5812" max="5838" width="7.140625" style="1" customWidth="1"/>
    <col min="5839" max="6065" width="9.140625" style="1"/>
    <col min="6066" max="6066" width="13.7109375" style="1" customWidth="1"/>
    <col min="6067" max="6067" width="7" style="1" customWidth="1"/>
    <col min="6068" max="6094" width="7.140625" style="1" customWidth="1"/>
    <col min="6095" max="6321" width="9.140625" style="1"/>
    <col min="6322" max="6322" width="13.7109375" style="1" customWidth="1"/>
    <col min="6323" max="6323" width="7" style="1" customWidth="1"/>
    <col min="6324" max="6350" width="7.140625" style="1" customWidth="1"/>
    <col min="6351" max="6577" width="9.140625" style="1"/>
    <col min="6578" max="6578" width="13.7109375" style="1" customWidth="1"/>
    <col min="6579" max="6579" width="7" style="1" customWidth="1"/>
    <col min="6580" max="6606" width="7.140625" style="1" customWidth="1"/>
    <col min="6607" max="6833" width="9.140625" style="1"/>
    <col min="6834" max="6834" width="13.7109375" style="1" customWidth="1"/>
    <col min="6835" max="6835" width="7" style="1" customWidth="1"/>
    <col min="6836" max="6862" width="7.140625" style="1" customWidth="1"/>
    <col min="6863" max="7089" width="9.140625" style="1"/>
    <col min="7090" max="7090" width="13.7109375" style="1" customWidth="1"/>
    <col min="7091" max="7091" width="7" style="1" customWidth="1"/>
    <col min="7092" max="7118" width="7.140625" style="1" customWidth="1"/>
    <col min="7119" max="7345" width="9.140625" style="1"/>
    <col min="7346" max="7346" width="13.7109375" style="1" customWidth="1"/>
    <col min="7347" max="7347" width="7" style="1" customWidth="1"/>
    <col min="7348" max="7374" width="7.140625" style="1" customWidth="1"/>
    <col min="7375" max="7601" width="9.140625" style="1"/>
    <col min="7602" max="7602" width="13.7109375" style="1" customWidth="1"/>
    <col min="7603" max="7603" width="7" style="1" customWidth="1"/>
    <col min="7604" max="7630" width="7.140625" style="1" customWidth="1"/>
    <col min="7631" max="7857" width="9.140625" style="1"/>
    <col min="7858" max="7858" width="13.7109375" style="1" customWidth="1"/>
    <col min="7859" max="7859" width="7" style="1" customWidth="1"/>
    <col min="7860" max="7886" width="7.140625" style="1" customWidth="1"/>
    <col min="7887" max="8113" width="9.140625" style="1"/>
    <col min="8114" max="8114" width="13.7109375" style="1" customWidth="1"/>
    <col min="8115" max="8115" width="7" style="1" customWidth="1"/>
    <col min="8116" max="8142" width="7.140625" style="1" customWidth="1"/>
    <col min="8143" max="8369" width="9.140625" style="1"/>
    <col min="8370" max="8370" width="13.7109375" style="1" customWidth="1"/>
    <col min="8371" max="8371" width="7" style="1" customWidth="1"/>
    <col min="8372" max="8398" width="7.140625" style="1" customWidth="1"/>
    <col min="8399" max="8625" width="9.140625" style="1"/>
    <col min="8626" max="8626" width="13.7109375" style="1" customWidth="1"/>
    <col min="8627" max="8627" width="7" style="1" customWidth="1"/>
    <col min="8628" max="8654" width="7.140625" style="1" customWidth="1"/>
    <col min="8655" max="8881" width="9.140625" style="1"/>
    <col min="8882" max="8882" width="13.7109375" style="1" customWidth="1"/>
    <col min="8883" max="8883" width="7" style="1" customWidth="1"/>
    <col min="8884" max="8910" width="7.140625" style="1" customWidth="1"/>
    <col min="8911" max="9137" width="9.140625" style="1"/>
    <col min="9138" max="9138" width="13.7109375" style="1" customWidth="1"/>
    <col min="9139" max="9139" width="7" style="1" customWidth="1"/>
    <col min="9140" max="9166" width="7.140625" style="1" customWidth="1"/>
    <col min="9167" max="9393" width="9.140625" style="1"/>
    <col min="9394" max="9394" width="13.7109375" style="1" customWidth="1"/>
    <col min="9395" max="9395" width="7" style="1" customWidth="1"/>
    <col min="9396" max="9422" width="7.140625" style="1" customWidth="1"/>
    <col min="9423" max="9649" width="9.140625" style="1"/>
    <col min="9650" max="9650" width="13.7109375" style="1" customWidth="1"/>
    <col min="9651" max="9651" width="7" style="1" customWidth="1"/>
    <col min="9652" max="9678" width="7.140625" style="1" customWidth="1"/>
    <col min="9679" max="9905" width="9.140625" style="1"/>
    <col min="9906" max="9906" width="13.7109375" style="1" customWidth="1"/>
    <col min="9907" max="9907" width="7" style="1" customWidth="1"/>
    <col min="9908" max="9934" width="7.140625" style="1" customWidth="1"/>
    <col min="9935" max="10161" width="9.140625" style="1"/>
    <col min="10162" max="10162" width="13.7109375" style="1" customWidth="1"/>
    <col min="10163" max="10163" width="7" style="1" customWidth="1"/>
    <col min="10164" max="10190" width="7.140625" style="1" customWidth="1"/>
    <col min="10191" max="10417" width="9.140625" style="1"/>
    <col min="10418" max="10418" width="13.7109375" style="1" customWidth="1"/>
    <col min="10419" max="10419" width="7" style="1" customWidth="1"/>
    <col min="10420" max="10446" width="7.140625" style="1" customWidth="1"/>
    <col min="10447" max="10673" width="9.140625" style="1"/>
    <col min="10674" max="10674" width="13.7109375" style="1" customWidth="1"/>
    <col min="10675" max="10675" width="7" style="1" customWidth="1"/>
    <col min="10676" max="10702" width="7.140625" style="1" customWidth="1"/>
    <col min="10703" max="10929" width="9.140625" style="1"/>
    <col min="10930" max="10930" width="13.7109375" style="1" customWidth="1"/>
    <col min="10931" max="10931" width="7" style="1" customWidth="1"/>
    <col min="10932" max="10958" width="7.140625" style="1" customWidth="1"/>
    <col min="10959" max="11185" width="9.140625" style="1"/>
    <col min="11186" max="11186" width="13.7109375" style="1" customWidth="1"/>
    <col min="11187" max="11187" width="7" style="1" customWidth="1"/>
    <col min="11188" max="11214" width="7.140625" style="1" customWidth="1"/>
    <col min="11215" max="11441" width="9.140625" style="1"/>
    <col min="11442" max="11442" width="13.7109375" style="1" customWidth="1"/>
    <col min="11443" max="11443" width="7" style="1" customWidth="1"/>
    <col min="11444" max="11470" width="7.140625" style="1" customWidth="1"/>
    <col min="11471" max="11697" width="9.140625" style="1"/>
    <col min="11698" max="11698" width="13.7109375" style="1" customWidth="1"/>
    <col min="11699" max="11699" width="7" style="1" customWidth="1"/>
    <col min="11700" max="11726" width="7.140625" style="1" customWidth="1"/>
    <col min="11727" max="11953" width="9.140625" style="1"/>
    <col min="11954" max="11954" width="13.7109375" style="1" customWidth="1"/>
    <col min="11955" max="11955" width="7" style="1" customWidth="1"/>
    <col min="11956" max="11982" width="7.140625" style="1" customWidth="1"/>
    <col min="11983" max="12209" width="9.140625" style="1"/>
    <col min="12210" max="12210" width="13.7109375" style="1" customWidth="1"/>
    <col min="12211" max="12211" width="7" style="1" customWidth="1"/>
    <col min="12212" max="12238" width="7.140625" style="1" customWidth="1"/>
    <col min="12239" max="12465" width="9.140625" style="1"/>
    <col min="12466" max="12466" width="13.7109375" style="1" customWidth="1"/>
    <col min="12467" max="12467" width="7" style="1" customWidth="1"/>
    <col min="12468" max="12494" width="7.140625" style="1" customWidth="1"/>
    <col min="12495" max="12721" width="9.140625" style="1"/>
    <col min="12722" max="12722" width="13.7109375" style="1" customWidth="1"/>
    <col min="12723" max="12723" width="7" style="1" customWidth="1"/>
    <col min="12724" max="12750" width="7.140625" style="1" customWidth="1"/>
    <col min="12751" max="12977" width="9.140625" style="1"/>
    <col min="12978" max="12978" width="13.7109375" style="1" customWidth="1"/>
    <col min="12979" max="12979" width="7" style="1" customWidth="1"/>
    <col min="12980" max="13006" width="7.140625" style="1" customWidth="1"/>
    <col min="13007" max="13233" width="9.140625" style="1"/>
    <col min="13234" max="13234" width="13.7109375" style="1" customWidth="1"/>
    <col min="13235" max="13235" width="7" style="1" customWidth="1"/>
    <col min="13236" max="13262" width="7.140625" style="1" customWidth="1"/>
    <col min="13263" max="13489" width="9.140625" style="1"/>
    <col min="13490" max="13490" width="13.7109375" style="1" customWidth="1"/>
    <col min="13491" max="13491" width="7" style="1" customWidth="1"/>
    <col min="13492" max="13518" width="7.140625" style="1" customWidth="1"/>
    <col min="13519" max="13745" width="9.140625" style="1"/>
    <col min="13746" max="13746" width="13.7109375" style="1" customWidth="1"/>
    <col min="13747" max="13747" width="7" style="1" customWidth="1"/>
    <col min="13748" max="13774" width="7.140625" style="1" customWidth="1"/>
    <col min="13775" max="14001" width="9.140625" style="1"/>
    <col min="14002" max="14002" width="13.7109375" style="1" customWidth="1"/>
    <col min="14003" max="14003" width="7" style="1" customWidth="1"/>
    <col min="14004" max="14030" width="7.140625" style="1" customWidth="1"/>
    <col min="14031" max="14257" width="9.140625" style="1"/>
    <col min="14258" max="14258" width="13.7109375" style="1" customWidth="1"/>
    <col min="14259" max="14259" width="7" style="1" customWidth="1"/>
    <col min="14260" max="14286" width="7.140625" style="1" customWidth="1"/>
    <col min="14287" max="14513" width="9.140625" style="1"/>
    <col min="14514" max="14514" width="13.7109375" style="1" customWidth="1"/>
    <col min="14515" max="14515" width="7" style="1" customWidth="1"/>
    <col min="14516" max="14542" width="7.140625" style="1" customWidth="1"/>
    <col min="14543" max="14769" width="9.140625" style="1"/>
    <col min="14770" max="14770" width="13.7109375" style="1" customWidth="1"/>
    <col min="14771" max="14771" width="7" style="1" customWidth="1"/>
    <col min="14772" max="14798" width="7.140625" style="1" customWidth="1"/>
    <col min="14799" max="15025" width="9.140625" style="1"/>
    <col min="15026" max="15026" width="13.7109375" style="1" customWidth="1"/>
    <col min="15027" max="15027" width="7" style="1" customWidth="1"/>
    <col min="15028" max="15054" width="7.140625" style="1" customWidth="1"/>
    <col min="15055" max="15281" width="9.140625" style="1"/>
    <col min="15282" max="15282" width="13.7109375" style="1" customWidth="1"/>
    <col min="15283" max="15283" width="7" style="1" customWidth="1"/>
    <col min="15284" max="15310" width="7.140625" style="1" customWidth="1"/>
    <col min="15311" max="15537" width="9.140625" style="1"/>
    <col min="15538" max="15538" width="13.7109375" style="1" customWidth="1"/>
    <col min="15539" max="15539" width="7" style="1" customWidth="1"/>
    <col min="15540" max="15566" width="7.140625" style="1" customWidth="1"/>
    <col min="15567" max="15793" width="9.140625" style="1"/>
    <col min="15794" max="15794" width="13.7109375" style="1" customWidth="1"/>
    <col min="15795" max="15795" width="7" style="1" customWidth="1"/>
    <col min="15796" max="15822" width="7.140625" style="1" customWidth="1"/>
    <col min="15823" max="16049" width="9.140625" style="1"/>
    <col min="16050" max="16050" width="13.7109375" style="1" customWidth="1"/>
    <col min="16051" max="16051" width="7" style="1" customWidth="1"/>
    <col min="16052" max="16078" width="7.140625" style="1" customWidth="1"/>
    <col min="16079" max="16384" width="9.140625" style="1"/>
  </cols>
  <sheetData>
    <row r="1" spans="1:18" ht="15.75" thickBot="1" x14ac:dyDescent="0.3">
      <c r="A1" s="58" t="s">
        <v>10</v>
      </c>
      <c r="B1" s="59"/>
      <c r="C1" s="59"/>
      <c r="D1" s="59"/>
      <c r="E1" s="59"/>
      <c r="F1" s="59"/>
      <c r="G1" s="59"/>
      <c r="H1" s="59"/>
      <c r="I1" s="59"/>
      <c r="J1" s="59"/>
    </row>
    <row r="2" spans="1:18" s="2" customFormat="1" ht="183" customHeight="1" thickBot="1" x14ac:dyDescent="0.25">
      <c r="A2" s="60" t="s">
        <v>30</v>
      </c>
      <c r="B2" s="17"/>
      <c r="C2" s="56" t="s">
        <v>49</v>
      </c>
      <c r="D2" s="57"/>
      <c r="E2" s="56" t="s">
        <v>50</v>
      </c>
      <c r="F2" s="57"/>
      <c r="G2" s="56" t="s">
        <v>39</v>
      </c>
      <c r="H2" s="57"/>
      <c r="I2" s="56" t="s">
        <v>44</v>
      </c>
      <c r="J2" s="57"/>
      <c r="K2" s="56" t="s">
        <v>45</v>
      </c>
      <c r="L2" s="57"/>
      <c r="M2" s="56" t="s">
        <v>46</v>
      </c>
      <c r="N2" s="57"/>
      <c r="O2" s="56" t="s">
        <v>47</v>
      </c>
      <c r="P2" s="57"/>
      <c r="Q2" s="56" t="s">
        <v>48</v>
      </c>
      <c r="R2" s="57"/>
    </row>
    <row r="3" spans="1:18" ht="30.75" customHeight="1" thickBot="1" x14ac:dyDescent="0.3">
      <c r="A3" s="61"/>
      <c r="B3" s="18" t="s">
        <v>6</v>
      </c>
      <c r="C3" s="42" t="s">
        <v>6</v>
      </c>
      <c r="D3" s="43" t="s">
        <v>7</v>
      </c>
      <c r="E3" s="42" t="s">
        <v>6</v>
      </c>
      <c r="F3" s="43" t="s">
        <v>7</v>
      </c>
      <c r="G3" s="42" t="s">
        <v>6</v>
      </c>
      <c r="H3" s="43" t="s">
        <v>7</v>
      </c>
      <c r="I3" s="42" t="s">
        <v>6</v>
      </c>
      <c r="J3" s="43" t="s">
        <v>7</v>
      </c>
      <c r="K3" s="42" t="s">
        <v>6</v>
      </c>
      <c r="L3" s="43" t="s">
        <v>7</v>
      </c>
      <c r="M3" s="42" t="s">
        <v>6</v>
      </c>
      <c r="N3" s="43" t="s">
        <v>7</v>
      </c>
      <c r="O3" s="42" t="s">
        <v>6</v>
      </c>
      <c r="P3" s="43" t="s">
        <v>7</v>
      </c>
      <c r="Q3" s="42" t="s">
        <v>6</v>
      </c>
      <c r="R3" s="43" t="s">
        <v>7</v>
      </c>
    </row>
    <row r="4" spans="1:18" ht="23.25" thickBot="1" x14ac:dyDescent="0.3">
      <c r="A4" s="19" t="s">
        <v>31</v>
      </c>
      <c r="B4" s="6">
        <v>4000</v>
      </c>
      <c r="C4" s="6">
        <v>13600</v>
      </c>
      <c r="D4" s="11">
        <f>C4+1600</f>
        <v>15200</v>
      </c>
      <c r="E4" s="21">
        <v>9000</v>
      </c>
      <c r="F4" s="11">
        <f>E4+1500</f>
        <v>10500</v>
      </c>
      <c r="G4" s="21">
        <v>5800</v>
      </c>
      <c r="H4" s="11">
        <f>G4+1300</f>
        <v>7100</v>
      </c>
      <c r="I4" s="21">
        <v>9000</v>
      </c>
      <c r="J4" s="11">
        <f>I4+1500</f>
        <v>10500</v>
      </c>
      <c r="K4" s="6">
        <v>12500</v>
      </c>
      <c r="L4" s="11">
        <f>K4+1700</f>
        <v>14200</v>
      </c>
      <c r="M4" s="6">
        <v>13500</v>
      </c>
      <c r="N4" s="11">
        <f>M4+1700</f>
        <v>15200</v>
      </c>
      <c r="O4" s="6">
        <v>14500</v>
      </c>
      <c r="P4" s="11">
        <f>O4+1700</f>
        <v>16200</v>
      </c>
      <c r="Q4" s="21">
        <v>9000</v>
      </c>
      <c r="R4" s="11">
        <f>Q4+1500</f>
        <v>10500</v>
      </c>
    </row>
    <row r="5" spans="1:18" ht="23.25" thickBot="1" x14ac:dyDescent="0.3">
      <c r="A5" s="9" t="s">
        <v>32</v>
      </c>
      <c r="B5" s="5">
        <f>B4+700</f>
        <v>4700</v>
      </c>
      <c r="C5" s="5">
        <f>C4+1000</f>
        <v>14600</v>
      </c>
      <c r="D5" s="12">
        <f>C5+1600</f>
        <v>16200</v>
      </c>
      <c r="E5" s="5">
        <f>E4+1000</f>
        <v>10000</v>
      </c>
      <c r="F5" s="12">
        <f>E5+1500</f>
        <v>11500</v>
      </c>
      <c r="G5" s="5">
        <f>G4+1000</f>
        <v>6800</v>
      </c>
      <c r="H5" s="12">
        <f>G5+1300</f>
        <v>8100</v>
      </c>
      <c r="I5" s="5">
        <f>I4+1000</f>
        <v>10000</v>
      </c>
      <c r="J5" s="12">
        <f>I5+1500</f>
        <v>11500</v>
      </c>
      <c r="K5" s="5">
        <f>K4+1000</f>
        <v>13500</v>
      </c>
      <c r="L5" s="12">
        <f>K5+1700</f>
        <v>15200</v>
      </c>
      <c r="M5" s="5">
        <f>M4+1000</f>
        <v>14500</v>
      </c>
      <c r="N5" s="12">
        <f>M5+1700</f>
        <v>16200</v>
      </c>
      <c r="O5" s="5">
        <f>O4+1000</f>
        <v>15500</v>
      </c>
      <c r="P5" s="12">
        <f>O5+1700</f>
        <v>17200</v>
      </c>
      <c r="Q5" s="5">
        <f>Q4+1000</f>
        <v>10000</v>
      </c>
      <c r="R5" s="12">
        <f>Q5+1500</f>
        <v>11500</v>
      </c>
    </row>
    <row r="6" spans="1:18" ht="15.75" thickBot="1" x14ac:dyDescent="0.3">
      <c r="A6" s="9" t="s">
        <v>1</v>
      </c>
      <c r="B6" s="5">
        <f>$B$4+1000</f>
        <v>5000</v>
      </c>
      <c r="C6" s="5">
        <f>C4+1500</f>
        <v>15100</v>
      </c>
      <c r="D6" s="12">
        <f t="shared" ref="D6:D11" si="0">C6+1600</f>
        <v>16700</v>
      </c>
      <c r="E6" s="5">
        <f>E4+1500</f>
        <v>10500</v>
      </c>
      <c r="F6" s="12">
        <f t="shared" ref="F6:F11" si="1">E6+1500</f>
        <v>12000</v>
      </c>
      <c r="G6" s="5">
        <f>G4+1500</f>
        <v>7300</v>
      </c>
      <c r="H6" s="12">
        <f t="shared" ref="H6:H11" si="2">G6+1300</f>
        <v>8600</v>
      </c>
      <c r="I6" s="5">
        <f>I4+1500</f>
        <v>10500</v>
      </c>
      <c r="J6" s="12">
        <f t="shared" ref="J6:J11" si="3">I6+1500</f>
        <v>12000</v>
      </c>
      <c r="K6" s="5">
        <f>K4+1500</f>
        <v>14000</v>
      </c>
      <c r="L6" s="12">
        <f t="shared" ref="L6:N11" si="4">K6+1700</f>
        <v>15700</v>
      </c>
      <c r="M6" s="5">
        <f>M4+1500</f>
        <v>15000</v>
      </c>
      <c r="N6" s="12">
        <f t="shared" si="4"/>
        <v>16700</v>
      </c>
      <c r="O6" s="5">
        <f>O4+1500</f>
        <v>16000</v>
      </c>
      <c r="P6" s="12">
        <f t="shared" ref="P6:P11" si="5">O6+1700</f>
        <v>17700</v>
      </c>
      <c r="Q6" s="5">
        <f>Q4+1500</f>
        <v>10500</v>
      </c>
      <c r="R6" s="12">
        <f t="shared" ref="R6:R11" si="6">Q6+1500</f>
        <v>12000</v>
      </c>
    </row>
    <row r="7" spans="1:18" ht="15.75" thickBot="1" x14ac:dyDescent="0.3">
      <c r="A7" s="9" t="s">
        <v>2</v>
      </c>
      <c r="B7" s="5">
        <f>$B$4+1500</f>
        <v>5500</v>
      </c>
      <c r="C7" s="5">
        <f>C4+2500</f>
        <v>16100</v>
      </c>
      <c r="D7" s="12">
        <f t="shared" si="0"/>
        <v>17700</v>
      </c>
      <c r="E7" s="5">
        <f>E4+2500</f>
        <v>11500</v>
      </c>
      <c r="F7" s="12">
        <f t="shared" si="1"/>
        <v>13000</v>
      </c>
      <c r="G7" s="5">
        <f>G4+2500</f>
        <v>8300</v>
      </c>
      <c r="H7" s="12">
        <f t="shared" si="2"/>
        <v>9600</v>
      </c>
      <c r="I7" s="5">
        <f>I4+2500</f>
        <v>11500</v>
      </c>
      <c r="J7" s="12">
        <f t="shared" si="3"/>
        <v>13000</v>
      </c>
      <c r="K7" s="5">
        <f>K4+2500</f>
        <v>15000</v>
      </c>
      <c r="L7" s="12">
        <f t="shared" si="4"/>
        <v>16700</v>
      </c>
      <c r="M7" s="5">
        <f>M4+2500</f>
        <v>16000</v>
      </c>
      <c r="N7" s="12">
        <f t="shared" si="4"/>
        <v>17700</v>
      </c>
      <c r="O7" s="5">
        <f>O4+2500</f>
        <v>17000</v>
      </c>
      <c r="P7" s="12">
        <f t="shared" si="5"/>
        <v>18700</v>
      </c>
      <c r="Q7" s="5">
        <f>Q4+2500</f>
        <v>11500</v>
      </c>
      <c r="R7" s="12">
        <f t="shared" si="6"/>
        <v>13000</v>
      </c>
    </row>
    <row r="8" spans="1:18" ht="30" customHeight="1" thickBot="1" x14ac:dyDescent="0.3">
      <c r="A8" s="9" t="s">
        <v>28</v>
      </c>
      <c r="B8" s="5"/>
      <c r="C8" s="5">
        <f>C4+2500</f>
        <v>16100</v>
      </c>
      <c r="D8" s="12">
        <f t="shared" si="0"/>
        <v>17700</v>
      </c>
      <c r="E8" s="5">
        <f>E4+2500</f>
        <v>11500</v>
      </c>
      <c r="F8" s="12">
        <f t="shared" si="1"/>
        <v>13000</v>
      </c>
      <c r="G8" s="5">
        <f>G4+2500</f>
        <v>8300</v>
      </c>
      <c r="H8" s="12">
        <f t="shared" si="2"/>
        <v>9600</v>
      </c>
      <c r="I8" s="5">
        <f>I4+2500</f>
        <v>11500</v>
      </c>
      <c r="J8" s="12">
        <f t="shared" si="3"/>
        <v>13000</v>
      </c>
      <c r="K8" s="5">
        <f>K4+2500</f>
        <v>15000</v>
      </c>
      <c r="L8" s="12">
        <f t="shared" si="4"/>
        <v>16700</v>
      </c>
      <c r="M8" s="5">
        <f>M4+2500</f>
        <v>16000</v>
      </c>
      <c r="N8" s="12">
        <f t="shared" si="4"/>
        <v>17700</v>
      </c>
      <c r="O8" s="5">
        <f>O4+2500</f>
        <v>17000</v>
      </c>
      <c r="P8" s="12">
        <f t="shared" si="5"/>
        <v>18700</v>
      </c>
      <c r="Q8" s="5">
        <f>Q4+2500</f>
        <v>11500</v>
      </c>
      <c r="R8" s="12">
        <f t="shared" si="6"/>
        <v>13000</v>
      </c>
    </row>
    <row r="9" spans="1:18" ht="34.5" thickBot="1" x14ac:dyDescent="0.3">
      <c r="A9" s="9" t="s">
        <v>3</v>
      </c>
      <c r="B9" s="5">
        <f>$B$4+4000</f>
        <v>8000</v>
      </c>
      <c r="C9" s="5">
        <f>C4+5000</f>
        <v>18600</v>
      </c>
      <c r="D9" s="12">
        <f t="shared" si="0"/>
        <v>20200</v>
      </c>
      <c r="E9" s="5">
        <f>E4+5000</f>
        <v>14000</v>
      </c>
      <c r="F9" s="12">
        <f t="shared" si="1"/>
        <v>15500</v>
      </c>
      <c r="G9" s="5">
        <f>G4+5000</f>
        <v>10800</v>
      </c>
      <c r="H9" s="12">
        <f t="shared" si="2"/>
        <v>12100</v>
      </c>
      <c r="I9" s="5">
        <f>I4+5000</f>
        <v>14000</v>
      </c>
      <c r="J9" s="12">
        <f t="shared" si="3"/>
        <v>15500</v>
      </c>
      <c r="K9" s="5">
        <f>K4+5000</f>
        <v>17500</v>
      </c>
      <c r="L9" s="12">
        <f t="shared" si="4"/>
        <v>19200</v>
      </c>
      <c r="M9" s="5">
        <f>M4+5000</f>
        <v>18500</v>
      </c>
      <c r="N9" s="12">
        <f t="shared" si="4"/>
        <v>20200</v>
      </c>
      <c r="O9" s="5">
        <f>O4+5000</f>
        <v>19500</v>
      </c>
      <c r="P9" s="12">
        <f t="shared" si="5"/>
        <v>21200</v>
      </c>
      <c r="Q9" s="5">
        <f>Q4+5000</f>
        <v>14000</v>
      </c>
      <c r="R9" s="12">
        <f t="shared" si="6"/>
        <v>15500</v>
      </c>
    </row>
    <row r="10" spans="1:18" ht="34.5" thickBot="1" x14ac:dyDescent="0.3">
      <c r="A10" s="9" t="s">
        <v>4</v>
      </c>
      <c r="B10" s="5">
        <f>$B$4+5500</f>
        <v>9500</v>
      </c>
      <c r="C10" s="5">
        <f>C4+6500</f>
        <v>20100</v>
      </c>
      <c r="D10" s="12">
        <f t="shared" si="0"/>
        <v>21700</v>
      </c>
      <c r="E10" s="5">
        <f>E4+6500</f>
        <v>15500</v>
      </c>
      <c r="F10" s="12">
        <f t="shared" si="1"/>
        <v>17000</v>
      </c>
      <c r="G10" s="5">
        <f>G4+6500</f>
        <v>12300</v>
      </c>
      <c r="H10" s="12">
        <f t="shared" si="2"/>
        <v>13600</v>
      </c>
      <c r="I10" s="5">
        <f>I4+6500</f>
        <v>15500</v>
      </c>
      <c r="J10" s="12">
        <f t="shared" si="3"/>
        <v>17000</v>
      </c>
      <c r="K10" s="5">
        <f>K4+6500</f>
        <v>19000</v>
      </c>
      <c r="L10" s="12">
        <f t="shared" si="4"/>
        <v>20700</v>
      </c>
      <c r="M10" s="5">
        <f>M4+6500</f>
        <v>20000</v>
      </c>
      <c r="N10" s="12">
        <f t="shared" si="4"/>
        <v>21700</v>
      </c>
      <c r="O10" s="5">
        <f>O4+6500</f>
        <v>21000</v>
      </c>
      <c r="P10" s="12">
        <f t="shared" si="5"/>
        <v>22700</v>
      </c>
      <c r="Q10" s="5">
        <f>Q4+6500</f>
        <v>15500</v>
      </c>
      <c r="R10" s="12">
        <f t="shared" si="6"/>
        <v>17000</v>
      </c>
    </row>
    <row r="11" spans="1:18" s="4" customFormat="1" ht="33" customHeight="1" thickBot="1" x14ac:dyDescent="0.3">
      <c r="A11" s="9" t="s">
        <v>9</v>
      </c>
      <c r="B11" s="5">
        <f>$B$4+6500</f>
        <v>10500</v>
      </c>
      <c r="C11" s="5">
        <f>C4+8000</f>
        <v>21600</v>
      </c>
      <c r="D11" s="12">
        <f t="shared" si="0"/>
        <v>23200</v>
      </c>
      <c r="E11" s="5">
        <f>E4+8000</f>
        <v>17000</v>
      </c>
      <c r="F11" s="12">
        <f t="shared" si="1"/>
        <v>18500</v>
      </c>
      <c r="G11" s="5">
        <f>G4+8000</f>
        <v>13800</v>
      </c>
      <c r="H11" s="12">
        <f t="shared" si="2"/>
        <v>15100</v>
      </c>
      <c r="I11" s="5">
        <f>I4+8000</f>
        <v>17000</v>
      </c>
      <c r="J11" s="12">
        <f t="shared" si="3"/>
        <v>18500</v>
      </c>
      <c r="K11" s="5">
        <f>K4+8000</f>
        <v>20500</v>
      </c>
      <c r="L11" s="12">
        <f t="shared" si="4"/>
        <v>22200</v>
      </c>
      <c r="M11" s="5">
        <f>M4+8000</f>
        <v>21500</v>
      </c>
      <c r="N11" s="12">
        <f t="shared" si="4"/>
        <v>23200</v>
      </c>
      <c r="O11" s="5">
        <f>O4+8000</f>
        <v>22500</v>
      </c>
      <c r="P11" s="12">
        <f t="shared" si="5"/>
        <v>24200</v>
      </c>
      <c r="Q11" s="5">
        <f>Q4+8000</f>
        <v>17000</v>
      </c>
      <c r="R11" s="12">
        <f t="shared" si="6"/>
        <v>18500</v>
      </c>
    </row>
    <row r="12" spans="1:18" ht="23.25" thickBot="1" x14ac:dyDescent="0.3">
      <c r="A12" s="9" t="s">
        <v>5</v>
      </c>
      <c r="B12" s="7">
        <f>B4+8000</f>
        <v>12000</v>
      </c>
      <c r="C12" s="7">
        <f>C4+10000</f>
        <v>23600</v>
      </c>
      <c r="D12" s="24">
        <f>C12+1600</f>
        <v>25200</v>
      </c>
      <c r="E12" s="7">
        <f>E4+10000</f>
        <v>19000</v>
      </c>
      <c r="F12" s="24">
        <f>E12+1500</f>
        <v>20500</v>
      </c>
      <c r="G12" s="7">
        <f>G4+10000</f>
        <v>15800</v>
      </c>
      <c r="H12" s="13">
        <f>G12+1300</f>
        <v>17100</v>
      </c>
      <c r="I12" s="7">
        <f>I4+10000</f>
        <v>19000</v>
      </c>
      <c r="J12" s="24">
        <f>I12+1500</f>
        <v>20500</v>
      </c>
      <c r="K12" s="7">
        <f>K4+10000</f>
        <v>22500</v>
      </c>
      <c r="L12" s="24">
        <f>K12+1700</f>
        <v>24200</v>
      </c>
      <c r="M12" s="7">
        <f>M4+10000</f>
        <v>23500</v>
      </c>
      <c r="N12" s="24">
        <f>M12+1700</f>
        <v>25200</v>
      </c>
      <c r="O12" s="7">
        <f>O4+10000</f>
        <v>24500</v>
      </c>
      <c r="P12" s="24">
        <f>O12+1700</f>
        <v>26200</v>
      </c>
      <c r="Q12" s="7">
        <f>Q4+10000</f>
        <v>19000</v>
      </c>
      <c r="R12" s="44">
        <f>Q12+1500</f>
        <v>20500</v>
      </c>
    </row>
    <row r="13" spans="1:18" ht="15.75" thickBot="1" x14ac:dyDescent="0.3">
      <c r="A13" s="58" t="s">
        <v>8</v>
      </c>
      <c r="B13" s="59"/>
      <c r="C13" s="59"/>
      <c r="D13" s="59"/>
      <c r="E13" s="59"/>
      <c r="F13" s="59"/>
      <c r="G13" s="59"/>
      <c r="H13" s="59"/>
      <c r="I13" s="59"/>
      <c r="J13" s="59"/>
      <c r="K13" s="3"/>
      <c r="L13" s="3"/>
      <c r="M13" s="3"/>
      <c r="N13" s="3"/>
    </row>
    <row r="14" spans="1:18" s="2" customFormat="1" ht="168" customHeight="1" thickBot="1" x14ac:dyDescent="0.25">
      <c r="A14" s="60" t="s">
        <v>30</v>
      </c>
      <c r="B14" s="17"/>
      <c r="C14" s="56" t="s">
        <v>49</v>
      </c>
      <c r="D14" s="57"/>
      <c r="E14" s="56" t="s">
        <v>50</v>
      </c>
      <c r="F14" s="57"/>
      <c r="G14" s="56" t="s">
        <v>39</v>
      </c>
      <c r="H14" s="57"/>
      <c r="I14" s="56" t="s">
        <v>44</v>
      </c>
      <c r="J14" s="57"/>
      <c r="K14" s="56" t="s">
        <v>45</v>
      </c>
      <c r="L14" s="57"/>
      <c r="M14" s="56" t="s">
        <v>46</v>
      </c>
      <c r="N14" s="57"/>
      <c r="O14" s="56" t="s">
        <v>47</v>
      </c>
      <c r="P14" s="57"/>
      <c r="Q14" s="56" t="s">
        <v>48</v>
      </c>
      <c r="R14" s="57"/>
    </row>
    <row r="15" spans="1:18" ht="30.95" customHeight="1" thickBot="1" x14ac:dyDescent="0.3">
      <c r="A15" s="61"/>
      <c r="B15" s="18" t="s">
        <v>6</v>
      </c>
      <c r="C15" s="28" t="s">
        <v>6</v>
      </c>
      <c r="D15" s="27" t="s">
        <v>7</v>
      </c>
      <c r="E15" s="28" t="s">
        <v>6</v>
      </c>
      <c r="F15" s="27" t="s">
        <v>7</v>
      </c>
      <c r="G15" s="28" t="s">
        <v>6</v>
      </c>
      <c r="H15" s="27" t="s">
        <v>7</v>
      </c>
      <c r="I15" s="28" t="s">
        <v>6</v>
      </c>
      <c r="J15" s="27" t="s">
        <v>7</v>
      </c>
      <c r="K15" s="28" t="s">
        <v>6</v>
      </c>
      <c r="L15" s="27" t="s">
        <v>7</v>
      </c>
      <c r="M15" s="28" t="s">
        <v>6</v>
      </c>
      <c r="N15" s="27" t="s">
        <v>7</v>
      </c>
      <c r="O15" s="28" t="s">
        <v>6</v>
      </c>
      <c r="P15" s="27" t="s">
        <v>7</v>
      </c>
      <c r="Q15" s="28" t="s">
        <v>6</v>
      </c>
      <c r="R15" s="27" t="s">
        <v>7</v>
      </c>
    </row>
    <row r="16" spans="1:18" ht="23.25" thickBot="1" x14ac:dyDescent="0.3">
      <c r="A16" s="10" t="s">
        <v>0</v>
      </c>
      <c r="B16" s="14">
        <v>4000</v>
      </c>
      <c r="C16" s="6">
        <f>C4*0.8</f>
        <v>10880</v>
      </c>
      <c r="D16" s="11">
        <f t="shared" ref="D16:H16" si="7">D4*0.8</f>
        <v>12160</v>
      </c>
      <c r="E16" s="21">
        <f t="shared" si="7"/>
        <v>7200</v>
      </c>
      <c r="F16" s="20">
        <f t="shared" si="7"/>
        <v>8400</v>
      </c>
      <c r="G16" s="6">
        <f t="shared" si="7"/>
        <v>4640</v>
      </c>
      <c r="H16" s="11">
        <f t="shared" si="7"/>
        <v>5680</v>
      </c>
      <c r="I16" s="6">
        <f>I4*0.8</f>
        <v>7200</v>
      </c>
      <c r="J16" s="11">
        <f t="shared" ref="J16:N16" si="8">J4*0.8</f>
        <v>8400</v>
      </c>
      <c r="K16" s="21">
        <f t="shared" si="8"/>
        <v>10000</v>
      </c>
      <c r="L16" s="20">
        <f t="shared" si="8"/>
        <v>11360</v>
      </c>
      <c r="M16" s="6">
        <f t="shared" si="8"/>
        <v>10800</v>
      </c>
      <c r="N16" s="11">
        <f t="shared" si="8"/>
        <v>12160</v>
      </c>
      <c r="O16" s="21">
        <f t="shared" ref="O16:R16" si="9">O4*0.8</f>
        <v>11600</v>
      </c>
      <c r="P16" s="20">
        <f t="shared" si="9"/>
        <v>12960</v>
      </c>
      <c r="Q16" s="6">
        <f t="shared" si="9"/>
        <v>7200</v>
      </c>
      <c r="R16" s="11">
        <f t="shared" si="9"/>
        <v>8400</v>
      </c>
    </row>
    <row r="17" spans="1:18" ht="23.25" thickBot="1" x14ac:dyDescent="0.3">
      <c r="A17" s="9" t="s">
        <v>32</v>
      </c>
      <c r="B17" s="26"/>
      <c r="C17" s="5">
        <f t="shared" ref="C17:H18" si="10">C5*0.8</f>
        <v>11680</v>
      </c>
      <c r="D17" s="12">
        <f t="shared" si="10"/>
        <v>12960</v>
      </c>
      <c r="E17" s="23">
        <f t="shared" si="10"/>
        <v>8000</v>
      </c>
      <c r="F17" s="22">
        <f t="shared" si="10"/>
        <v>9200</v>
      </c>
      <c r="G17" s="5">
        <f t="shared" si="10"/>
        <v>5440</v>
      </c>
      <c r="H17" s="12">
        <f t="shared" si="10"/>
        <v>6480</v>
      </c>
      <c r="I17" s="5">
        <f t="shared" ref="I17:N17" si="11">I5*0.8</f>
        <v>8000</v>
      </c>
      <c r="J17" s="12">
        <f t="shared" si="11"/>
        <v>9200</v>
      </c>
      <c r="K17" s="23">
        <f t="shared" si="11"/>
        <v>10800</v>
      </c>
      <c r="L17" s="22">
        <f t="shared" si="11"/>
        <v>12160</v>
      </c>
      <c r="M17" s="5">
        <f t="shared" si="11"/>
        <v>11600</v>
      </c>
      <c r="N17" s="12">
        <f t="shared" si="11"/>
        <v>12960</v>
      </c>
      <c r="O17" s="23">
        <f t="shared" ref="O17:R17" si="12">O5*0.8</f>
        <v>12400</v>
      </c>
      <c r="P17" s="22">
        <f t="shared" si="12"/>
        <v>13760</v>
      </c>
      <c r="Q17" s="5">
        <f t="shared" si="12"/>
        <v>8000</v>
      </c>
      <c r="R17" s="12">
        <f t="shared" si="12"/>
        <v>9200</v>
      </c>
    </row>
    <row r="18" spans="1:18" ht="15.75" thickBot="1" x14ac:dyDescent="0.3">
      <c r="A18" s="8" t="s">
        <v>1</v>
      </c>
      <c r="B18" s="15">
        <f>$B$4+1000</f>
        <v>5000</v>
      </c>
      <c r="C18" s="5">
        <f t="shared" si="10"/>
        <v>12080</v>
      </c>
      <c r="D18" s="12">
        <f t="shared" si="10"/>
        <v>13360</v>
      </c>
      <c r="E18" s="23">
        <f t="shared" si="10"/>
        <v>8400</v>
      </c>
      <c r="F18" s="22">
        <f t="shared" si="10"/>
        <v>9600</v>
      </c>
      <c r="G18" s="5">
        <f t="shared" si="10"/>
        <v>5840</v>
      </c>
      <c r="H18" s="12">
        <f t="shared" si="10"/>
        <v>6880</v>
      </c>
      <c r="I18" s="5">
        <f t="shared" ref="I18:N18" si="13">I6*0.8</f>
        <v>8400</v>
      </c>
      <c r="J18" s="12">
        <f t="shared" si="13"/>
        <v>9600</v>
      </c>
      <c r="K18" s="23">
        <f t="shared" si="13"/>
        <v>11200</v>
      </c>
      <c r="L18" s="22">
        <f t="shared" si="13"/>
        <v>12560</v>
      </c>
      <c r="M18" s="5">
        <f t="shared" si="13"/>
        <v>12000</v>
      </c>
      <c r="N18" s="12">
        <f t="shared" si="13"/>
        <v>13360</v>
      </c>
      <c r="O18" s="23">
        <f t="shared" ref="O18:R18" si="14">O6*0.8</f>
        <v>12800</v>
      </c>
      <c r="P18" s="22">
        <f t="shared" si="14"/>
        <v>14160</v>
      </c>
      <c r="Q18" s="5">
        <f t="shared" si="14"/>
        <v>8400</v>
      </c>
      <c r="R18" s="12">
        <f t="shared" si="14"/>
        <v>9600</v>
      </c>
    </row>
    <row r="19" spans="1:18" ht="15.75" thickBot="1" x14ac:dyDescent="0.3">
      <c r="A19" s="8" t="s">
        <v>2</v>
      </c>
      <c r="B19" s="15">
        <f>$B$4+1500</f>
        <v>5500</v>
      </c>
      <c r="C19" s="5">
        <f t="shared" ref="C19:H19" si="15">C7*0.8</f>
        <v>12880</v>
      </c>
      <c r="D19" s="12">
        <f t="shared" si="15"/>
        <v>14160</v>
      </c>
      <c r="E19" s="23">
        <f t="shared" si="15"/>
        <v>9200</v>
      </c>
      <c r="F19" s="22">
        <f t="shared" si="15"/>
        <v>10400</v>
      </c>
      <c r="G19" s="5">
        <f t="shared" si="15"/>
        <v>6640</v>
      </c>
      <c r="H19" s="12">
        <f t="shared" si="15"/>
        <v>7680</v>
      </c>
      <c r="I19" s="5">
        <f t="shared" ref="I19:N19" si="16">I7*0.8</f>
        <v>9200</v>
      </c>
      <c r="J19" s="12">
        <f t="shared" si="16"/>
        <v>10400</v>
      </c>
      <c r="K19" s="23">
        <f t="shared" si="16"/>
        <v>12000</v>
      </c>
      <c r="L19" s="22">
        <f t="shared" si="16"/>
        <v>13360</v>
      </c>
      <c r="M19" s="5">
        <f t="shared" si="16"/>
        <v>12800</v>
      </c>
      <c r="N19" s="12">
        <f t="shared" si="16"/>
        <v>14160</v>
      </c>
      <c r="O19" s="23">
        <f t="shared" ref="O19:R19" si="17">O7*0.8</f>
        <v>13600</v>
      </c>
      <c r="P19" s="22">
        <f t="shared" si="17"/>
        <v>14960</v>
      </c>
      <c r="Q19" s="5">
        <f t="shared" si="17"/>
        <v>9200</v>
      </c>
      <c r="R19" s="12">
        <f t="shared" si="17"/>
        <v>10400</v>
      </c>
    </row>
    <row r="20" spans="1:18" ht="26.25" customHeight="1" thickBot="1" x14ac:dyDescent="0.3">
      <c r="A20" s="8" t="s">
        <v>28</v>
      </c>
      <c r="B20" s="15"/>
      <c r="C20" s="5">
        <f t="shared" ref="C20:H20" si="18">C8*0.8</f>
        <v>12880</v>
      </c>
      <c r="D20" s="12">
        <f t="shared" si="18"/>
        <v>14160</v>
      </c>
      <c r="E20" s="23">
        <f t="shared" si="18"/>
        <v>9200</v>
      </c>
      <c r="F20" s="22">
        <f t="shared" si="18"/>
        <v>10400</v>
      </c>
      <c r="G20" s="5">
        <f t="shared" si="18"/>
        <v>6640</v>
      </c>
      <c r="H20" s="12">
        <f t="shared" si="18"/>
        <v>7680</v>
      </c>
      <c r="I20" s="5">
        <f t="shared" ref="I20:N20" si="19">I8*0.8</f>
        <v>9200</v>
      </c>
      <c r="J20" s="12">
        <f t="shared" si="19"/>
        <v>10400</v>
      </c>
      <c r="K20" s="23">
        <f t="shared" si="19"/>
        <v>12000</v>
      </c>
      <c r="L20" s="22">
        <f t="shared" si="19"/>
        <v>13360</v>
      </c>
      <c r="M20" s="5">
        <f t="shared" si="19"/>
        <v>12800</v>
      </c>
      <c r="N20" s="12">
        <f t="shared" si="19"/>
        <v>14160</v>
      </c>
      <c r="O20" s="23">
        <f t="shared" ref="O20:R20" si="20">O8*0.8</f>
        <v>13600</v>
      </c>
      <c r="P20" s="22">
        <f t="shared" si="20"/>
        <v>14960</v>
      </c>
      <c r="Q20" s="5">
        <f t="shared" si="20"/>
        <v>9200</v>
      </c>
      <c r="R20" s="12">
        <f t="shared" si="20"/>
        <v>10400</v>
      </c>
    </row>
    <row r="21" spans="1:18" ht="34.5" thickBot="1" x14ac:dyDescent="0.3">
      <c r="A21" s="8" t="s">
        <v>3</v>
      </c>
      <c r="B21" s="15">
        <f>$B$4+4000</f>
        <v>8000</v>
      </c>
      <c r="C21" s="5">
        <f t="shared" ref="C21:H21" si="21">C9*0.8</f>
        <v>14880</v>
      </c>
      <c r="D21" s="12">
        <f t="shared" si="21"/>
        <v>16160</v>
      </c>
      <c r="E21" s="23">
        <f t="shared" si="21"/>
        <v>11200</v>
      </c>
      <c r="F21" s="22">
        <f t="shared" si="21"/>
        <v>12400</v>
      </c>
      <c r="G21" s="5">
        <f t="shared" si="21"/>
        <v>8640</v>
      </c>
      <c r="H21" s="12">
        <f t="shared" si="21"/>
        <v>9680</v>
      </c>
      <c r="I21" s="5">
        <f t="shared" ref="I21:N21" si="22">I9*0.8</f>
        <v>11200</v>
      </c>
      <c r="J21" s="12">
        <f t="shared" si="22"/>
        <v>12400</v>
      </c>
      <c r="K21" s="23">
        <f t="shared" si="22"/>
        <v>14000</v>
      </c>
      <c r="L21" s="22">
        <f t="shared" si="22"/>
        <v>15360</v>
      </c>
      <c r="M21" s="5">
        <f t="shared" si="22"/>
        <v>14800</v>
      </c>
      <c r="N21" s="12">
        <f t="shared" si="22"/>
        <v>16160</v>
      </c>
      <c r="O21" s="23">
        <f t="shared" ref="O21:R21" si="23">O9*0.8</f>
        <v>15600</v>
      </c>
      <c r="P21" s="22">
        <f t="shared" si="23"/>
        <v>16960</v>
      </c>
      <c r="Q21" s="5">
        <f t="shared" si="23"/>
        <v>11200</v>
      </c>
      <c r="R21" s="12">
        <f t="shared" si="23"/>
        <v>12400</v>
      </c>
    </row>
    <row r="22" spans="1:18" ht="34.5" thickBot="1" x14ac:dyDescent="0.3">
      <c r="A22" s="8" t="s">
        <v>4</v>
      </c>
      <c r="B22" s="15">
        <f>$B$4+5500</f>
        <v>9500</v>
      </c>
      <c r="C22" s="5">
        <f t="shared" ref="C22:H22" si="24">C10*0.8</f>
        <v>16080</v>
      </c>
      <c r="D22" s="12">
        <f t="shared" si="24"/>
        <v>17360</v>
      </c>
      <c r="E22" s="23">
        <f t="shared" si="24"/>
        <v>12400</v>
      </c>
      <c r="F22" s="22">
        <f t="shared" si="24"/>
        <v>13600</v>
      </c>
      <c r="G22" s="5">
        <f t="shared" si="24"/>
        <v>9840</v>
      </c>
      <c r="H22" s="12">
        <f t="shared" si="24"/>
        <v>10880</v>
      </c>
      <c r="I22" s="5">
        <f t="shared" ref="I22:N22" si="25">I10*0.8</f>
        <v>12400</v>
      </c>
      <c r="J22" s="12">
        <f t="shared" si="25"/>
        <v>13600</v>
      </c>
      <c r="K22" s="23">
        <f t="shared" si="25"/>
        <v>15200</v>
      </c>
      <c r="L22" s="22">
        <f t="shared" si="25"/>
        <v>16560</v>
      </c>
      <c r="M22" s="5">
        <f t="shared" si="25"/>
        <v>16000</v>
      </c>
      <c r="N22" s="12">
        <f t="shared" si="25"/>
        <v>17360</v>
      </c>
      <c r="O22" s="23">
        <f t="shared" ref="O22:R22" si="26">O10*0.8</f>
        <v>16800</v>
      </c>
      <c r="P22" s="22">
        <f t="shared" si="26"/>
        <v>18160</v>
      </c>
      <c r="Q22" s="5">
        <f t="shared" si="26"/>
        <v>12400</v>
      </c>
      <c r="R22" s="12">
        <f t="shared" si="26"/>
        <v>13600</v>
      </c>
    </row>
    <row r="23" spans="1:18" s="4" customFormat="1" ht="32.25" customHeight="1" thickBot="1" x14ac:dyDescent="0.3">
      <c r="A23" s="9" t="s">
        <v>9</v>
      </c>
      <c r="B23" s="15">
        <f>$B$4+6500</f>
        <v>10500</v>
      </c>
      <c r="C23" s="5">
        <f t="shared" ref="C23:H23" si="27">C11*0.8</f>
        <v>17280</v>
      </c>
      <c r="D23" s="12">
        <f t="shared" si="27"/>
        <v>18560</v>
      </c>
      <c r="E23" s="23">
        <f t="shared" si="27"/>
        <v>13600</v>
      </c>
      <c r="F23" s="22">
        <f t="shared" si="27"/>
        <v>14800</v>
      </c>
      <c r="G23" s="5">
        <f t="shared" si="27"/>
        <v>11040</v>
      </c>
      <c r="H23" s="12">
        <f t="shared" si="27"/>
        <v>12080</v>
      </c>
      <c r="I23" s="5">
        <f t="shared" ref="I23:N23" si="28">I11*0.8</f>
        <v>13600</v>
      </c>
      <c r="J23" s="12">
        <f t="shared" si="28"/>
        <v>14800</v>
      </c>
      <c r="K23" s="23">
        <f t="shared" si="28"/>
        <v>16400</v>
      </c>
      <c r="L23" s="22">
        <f t="shared" si="28"/>
        <v>17760</v>
      </c>
      <c r="M23" s="5">
        <f t="shared" si="28"/>
        <v>17200</v>
      </c>
      <c r="N23" s="12">
        <f t="shared" si="28"/>
        <v>18560</v>
      </c>
      <c r="O23" s="23">
        <f t="shared" ref="O23:R23" si="29">O11*0.8</f>
        <v>18000</v>
      </c>
      <c r="P23" s="22">
        <f t="shared" si="29"/>
        <v>19360</v>
      </c>
      <c r="Q23" s="5">
        <f t="shared" si="29"/>
        <v>13600</v>
      </c>
      <c r="R23" s="12">
        <f t="shared" si="29"/>
        <v>14800</v>
      </c>
    </row>
    <row r="24" spans="1:18" ht="23.25" thickBot="1" x14ac:dyDescent="0.3">
      <c r="A24" s="8" t="s">
        <v>5</v>
      </c>
      <c r="B24" s="16">
        <f>B16+8000</f>
        <v>12000</v>
      </c>
      <c r="C24" s="7">
        <f t="shared" ref="C24:H24" si="30">C12*0.8</f>
        <v>18880</v>
      </c>
      <c r="D24" s="13">
        <f t="shared" si="30"/>
        <v>20160</v>
      </c>
      <c r="E24" s="25">
        <f t="shared" si="30"/>
        <v>15200</v>
      </c>
      <c r="F24" s="24">
        <f t="shared" si="30"/>
        <v>16400</v>
      </c>
      <c r="G24" s="7">
        <f t="shared" si="30"/>
        <v>12640</v>
      </c>
      <c r="H24" s="13">
        <f t="shared" si="30"/>
        <v>13680</v>
      </c>
      <c r="I24" s="7">
        <f t="shared" ref="I24:N24" si="31">I12*0.8</f>
        <v>15200</v>
      </c>
      <c r="J24" s="13">
        <f t="shared" si="31"/>
        <v>16400</v>
      </c>
      <c r="K24" s="25">
        <f t="shared" si="31"/>
        <v>18000</v>
      </c>
      <c r="L24" s="24">
        <f t="shared" si="31"/>
        <v>19360</v>
      </c>
      <c r="M24" s="7">
        <f t="shared" si="31"/>
        <v>18800</v>
      </c>
      <c r="N24" s="13">
        <f t="shared" si="31"/>
        <v>20160</v>
      </c>
      <c r="O24" s="25">
        <f t="shared" ref="O24:R24" si="32">O12*0.8</f>
        <v>19600</v>
      </c>
      <c r="P24" s="24">
        <f t="shared" si="32"/>
        <v>20960</v>
      </c>
      <c r="Q24" s="7">
        <f t="shared" si="32"/>
        <v>15200</v>
      </c>
      <c r="R24" s="13">
        <f t="shared" si="32"/>
        <v>16400</v>
      </c>
    </row>
    <row r="25" spans="1:18" ht="15" customHeight="1" x14ac:dyDescent="0.25">
      <c r="A25" s="3"/>
      <c r="B25" s="3"/>
      <c r="C25" s="3"/>
      <c r="D25" s="3"/>
      <c r="E25" s="3"/>
      <c r="F25" s="3"/>
      <c r="G25" s="3"/>
      <c r="H25" s="3"/>
      <c r="I25" s="3"/>
      <c r="J25" s="3"/>
    </row>
    <row r="26" spans="1:18" ht="13.5" customHeight="1" thickBot="1" x14ac:dyDescent="0.3">
      <c r="A26" s="3"/>
      <c r="B26" s="3"/>
      <c r="C26" s="3"/>
      <c r="D26" s="3"/>
      <c r="E26" s="3"/>
      <c r="F26" s="3"/>
      <c r="G26" s="3"/>
      <c r="H26" s="3"/>
      <c r="I26" s="3"/>
      <c r="J26" s="3"/>
    </row>
    <row r="27" spans="1:18" ht="28.5" customHeight="1" thickBot="1" x14ac:dyDescent="0.3">
      <c r="A27" s="34" t="s">
        <v>40</v>
      </c>
      <c r="B27" s="41" t="s">
        <v>33</v>
      </c>
      <c r="C27" s="52"/>
      <c r="D27" s="53"/>
      <c r="E27" s="32"/>
      <c r="F27" s="32"/>
      <c r="G27" s="32"/>
      <c r="H27" s="32"/>
    </row>
    <row r="28" spans="1:18" ht="30" customHeight="1" x14ac:dyDescent="0.25">
      <c r="A28" s="29" t="s">
        <v>11</v>
      </c>
      <c r="B28" s="41"/>
      <c r="C28" s="50" t="s">
        <v>33</v>
      </c>
      <c r="D28" s="51"/>
      <c r="E28" s="32"/>
      <c r="F28" s="32"/>
      <c r="G28" s="32"/>
      <c r="H28" s="32"/>
    </row>
    <row r="29" spans="1:18" ht="36.75" customHeight="1" thickBot="1" x14ac:dyDescent="0.3">
      <c r="A29" s="30" t="s">
        <v>19</v>
      </c>
      <c r="B29" s="41"/>
      <c r="C29" s="54" t="s">
        <v>34</v>
      </c>
      <c r="D29" s="55"/>
      <c r="E29" s="33"/>
      <c r="F29" s="33"/>
      <c r="G29" s="33"/>
      <c r="H29" s="33"/>
    </row>
    <row r="30" spans="1:18" ht="45" customHeight="1" x14ac:dyDescent="0.25">
      <c r="A30" s="35" t="s">
        <v>13</v>
      </c>
      <c r="B30" s="41"/>
      <c r="C30" s="50" t="s">
        <v>14</v>
      </c>
      <c r="D30" s="51"/>
      <c r="E30" s="32"/>
      <c r="F30" s="32"/>
      <c r="G30" s="32"/>
      <c r="H30" s="32"/>
    </row>
    <row r="31" spans="1:18" ht="45.75" customHeight="1" thickBot="1" x14ac:dyDescent="0.3">
      <c r="A31" s="36" t="s">
        <v>15</v>
      </c>
      <c r="B31" s="41"/>
      <c r="C31" s="48" t="s">
        <v>16</v>
      </c>
      <c r="D31" s="49"/>
      <c r="E31" s="32"/>
      <c r="F31" s="32"/>
      <c r="G31" s="32"/>
      <c r="H31" s="32"/>
    </row>
    <row r="32" spans="1:18" ht="45" customHeight="1" x14ac:dyDescent="0.25">
      <c r="A32" s="37" t="s">
        <v>17</v>
      </c>
      <c r="B32" s="41"/>
      <c r="C32" s="50" t="s">
        <v>41</v>
      </c>
      <c r="D32" s="51"/>
      <c r="E32" s="32"/>
      <c r="F32" s="32"/>
      <c r="G32" s="32"/>
      <c r="H32" s="32"/>
    </row>
    <row r="33" spans="1:8" ht="45.75" thickBot="1" x14ac:dyDescent="0.3">
      <c r="A33" s="38" t="s">
        <v>18</v>
      </c>
      <c r="B33" s="41"/>
      <c r="C33" s="48"/>
      <c r="D33" s="49"/>
      <c r="E33" s="32"/>
      <c r="F33" s="32"/>
      <c r="G33" s="32"/>
      <c r="H33" s="32"/>
    </row>
    <row r="34" spans="1:8" ht="47.25" customHeight="1" thickBot="1" x14ac:dyDescent="0.3">
      <c r="A34" s="34" t="s">
        <v>54</v>
      </c>
      <c r="B34" s="41"/>
      <c r="C34" s="52"/>
      <c r="D34" s="53"/>
      <c r="E34" s="32"/>
      <c r="F34" s="32"/>
      <c r="G34" s="32"/>
      <c r="H34" s="32"/>
    </row>
    <row r="35" spans="1:8" ht="30" customHeight="1" x14ac:dyDescent="0.25">
      <c r="A35" s="37" t="s">
        <v>11</v>
      </c>
      <c r="B35" s="41"/>
      <c r="C35" s="50" t="s">
        <v>38</v>
      </c>
      <c r="D35" s="51"/>
      <c r="E35" s="32"/>
      <c r="F35" s="32"/>
      <c r="G35" s="32"/>
      <c r="H35" s="32"/>
    </row>
    <row r="36" spans="1:8" ht="41.25" customHeight="1" thickBot="1" x14ac:dyDescent="0.3">
      <c r="A36" s="38" t="s">
        <v>12</v>
      </c>
      <c r="B36" s="41"/>
      <c r="C36" s="54" t="s">
        <v>42</v>
      </c>
      <c r="D36" s="55"/>
      <c r="E36" s="33"/>
      <c r="F36" s="33"/>
      <c r="G36" s="33"/>
      <c r="H36" s="33"/>
    </row>
    <row r="37" spans="1:8" ht="45" customHeight="1" x14ac:dyDescent="0.25">
      <c r="A37" s="35" t="s">
        <v>13</v>
      </c>
      <c r="B37" s="41"/>
      <c r="C37" s="50" t="s">
        <v>14</v>
      </c>
      <c r="D37" s="51"/>
      <c r="E37" s="32"/>
      <c r="F37" s="32"/>
      <c r="G37" s="32"/>
      <c r="H37" s="32"/>
    </row>
    <row r="38" spans="1:8" ht="45.75" customHeight="1" thickBot="1" x14ac:dyDescent="0.3">
      <c r="A38" s="36" t="s">
        <v>15</v>
      </c>
      <c r="B38" s="41"/>
      <c r="C38" s="48" t="s">
        <v>16</v>
      </c>
      <c r="D38" s="49"/>
      <c r="E38" s="32"/>
      <c r="F38" s="32"/>
      <c r="G38" s="32"/>
      <c r="H38" s="32"/>
    </row>
    <row r="39" spans="1:8" ht="45" customHeight="1" x14ac:dyDescent="0.25">
      <c r="A39" s="37" t="s">
        <v>17</v>
      </c>
      <c r="B39" s="41"/>
      <c r="C39" s="50" t="s">
        <v>29</v>
      </c>
      <c r="D39" s="51"/>
      <c r="E39" s="32"/>
      <c r="F39" s="32"/>
      <c r="G39" s="32"/>
      <c r="H39" s="32"/>
    </row>
    <row r="40" spans="1:8" ht="45.75" thickBot="1" x14ac:dyDescent="0.3">
      <c r="A40" s="36" t="s">
        <v>18</v>
      </c>
      <c r="B40" s="41"/>
      <c r="C40" s="48"/>
      <c r="D40" s="49"/>
      <c r="E40" s="32"/>
      <c r="F40" s="32"/>
      <c r="G40" s="32"/>
      <c r="H40" s="32"/>
    </row>
    <row r="41" spans="1:8" ht="15.75" thickBot="1" x14ac:dyDescent="0.3">
      <c r="A41" s="39" t="s">
        <v>43</v>
      </c>
      <c r="B41" s="41"/>
      <c r="C41" s="52"/>
      <c r="D41" s="53"/>
      <c r="E41" s="32"/>
      <c r="F41" s="32"/>
      <c r="G41" s="32"/>
      <c r="H41" s="32"/>
    </row>
    <row r="42" spans="1:8" ht="30" customHeight="1" x14ac:dyDescent="0.25">
      <c r="A42" s="29" t="s">
        <v>11</v>
      </c>
      <c r="B42" s="41"/>
      <c r="C42" s="50" t="s">
        <v>36</v>
      </c>
      <c r="D42" s="51"/>
      <c r="E42" s="32"/>
      <c r="F42" s="32"/>
      <c r="G42" s="32"/>
      <c r="H42" s="32"/>
    </row>
    <row r="43" spans="1:8" ht="30.75" customHeight="1" thickBot="1" x14ac:dyDescent="0.3">
      <c r="A43" s="30" t="s">
        <v>19</v>
      </c>
      <c r="B43" s="41"/>
      <c r="C43" s="78" t="s">
        <v>35</v>
      </c>
      <c r="D43" s="79"/>
      <c r="E43" s="33"/>
      <c r="F43" s="33"/>
      <c r="G43" s="33"/>
      <c r="H43" s="33"/>
    </row>
    <row r="44" spans="1:8" ht="45" customHeight="1" x14ac:dyDescent="0.25">
      <c r="A44" s="35" t="s">
        <v>13</v>
      </c>
      <c r="B44" s="41"/>
      <c r="C44" s="50" t="s">
        <v>14</v>
      </c>
      <c r="D44" s="51"/>
      <c r="E44" s="32"/>
      <c r="F44" s="32"/>
      <c r="G44" s="32"/>
      <c r="H44" s="32"/>
    </row>
    <row r="45" spans="1:8" ht="45.75" customHeight="1" thickBot="1" x14ac:dyDescent="0.3">
      <c r="A45" s="36" t="s">
        <v>15</v>
      </c>
      <c r="B45" s="41"/>
      <c r="C45" s="48" t="s">
        <v>16</v>
      </c>
      <c r="D45" s="49"/>
      <c r="E45" s="32"/>
      <c r="F45" s="32"/>
      <c r="G45" s="32"/>
      <c r="H45" s="32"/>
    </row>
    <row r="46" spans="1:8" ht="45" customHeight="1" x14ac:dyDescent="0.25">
      <c r="A46" s="37" t="s">
        <v>17</v>
      </c>
      <c r="B46" s="41"/>
      <c r="C46" s="50" t="s">
        <v>37</v>
      </c>
      <c r="D46" s="51"/>
      <c r="E46" s="32"/>
      <c r="F46" s="32"/>
      <c r="G46" s="32"/>
      <c r="H46" s="32"/>
    </row>
    <row r="47" spans="1:8" ht="45.75" thickBot="1" x14ac:dyDescent="0.3">
      <c r="A47" s="38" t="s">
        <v>18</v>
      </c>
      <c r="B47" s="40"/>
      <c r="C47" s="62"/>
      <c r="D47" s="72"/>
      <c r="E47" s="32"/>
      <c r="F47" s="32"/>
      <c r="G47" s="32"/>
      <c r="H47" s="32"/>
    </row>
    <row r="48" spans="1:8" ht="55.5" customHeight="1" thickBot="1" x14ac:dyDescent="0.3">
      <c r="A48" s="34" t="s">
        <v>53</v>
      </c>
      <c r="B48" s="41" t="s">
        <v>33</v>
      </c>
      <c r="C48" s="52"/>
      <c r="D48" s="53"/>
      <c r="E48" s="32"/>
      <c r="F48" s="32"/>
      <c r="G48" s="32"/>
      <c r="H48" s="32"/>
    </row>
    <row r="49" spans="1:8" ht="30" x14ac:dyDescent="0.25">
      <c r="A49" s="29" t="s">
        <v>11</v>
      </c>
      <c r="B49" s="41"/>
      <c r="C49" s="50" t="s">
        <v>51</v>
      </c>
      <c r="D49" s="51"/>
      <c r="E49" s="32"/>
      <c r="F49" s="32"/>
      <c r="G49" s="32"/>
      <c r="H49" s="32"/>
    </row>
    <row r="50" spans="1:8" ht="30.75" thickBot="1" x14ac:dyDescent="0.3">
      <c r="A50" s="30" t="s">
        <v>19</v>
      </c>
      <c r="B50" s="41"/>
      <c r="C50" s="54" t="s">
        <v>34</v>
      </c>
      <c r="D50" s="55"/>
      <c r="E50" s="32"/>
      <c r="F50" s="32"/>
      <c r="G50" s="32"/>
      <c r="H50" s="32"/>
    </row>
    <row r="51" spans="1:8" ht="45" x14ac:dyDescent="0.25">
      <c r="A51" s="35" t="s">
        <v>13</v>
      </c>
      <c r="B51" s="41"/>
      <c r="C51" s="50" t="s">
        <v>14</v>
      </c>
      <c r="D51" s="51"/>
      <c r="E51" s="32"/>
      <c r="F51" s="32"/>
      <c r="G51" s="32"/>
      <c r="H51" s="32"/>
    </row>
    <row r="52" spans="1:8" ht="45.75" thickBot="1" x14ac:dyDescent="0.3">
      <c r="A52" s="36" t="s">
        <v>15</v>
      </c>
      <c r="B52" s="41"/>
      <c r="C52" s="48" t="s">
        <v>16</v>
      </c>
      <c r="D52" s="49"/>
      <c r="E52" s="32"/>
      <c r="F52" s="32"/>
      <c r="G52" s="32"/>
      <c r="H52" s="32"/>
    </row>
    <row r="53" spans="1:8" ht="45" x14ac:dyDescent="0.25">
      <c r="A53" s="37" t="s">
        <v>17</v>
      </c>
      <c r="B53" s="41"/>
      <c r="C53" s="50" t="s">
        <v>52</v>
      </c>
      <c r="D53" s="51"/>
      <c r="E53" s="32"/>
      <c r="F53" s="32"/>
      <c r="G53" s="32"/>
      <c r="H53" s="32"/>
    </row>
    <row r="54" spans="1:8" ht="45.75" thickBot="1" x14ac:dyDescent="0.3">
      <c r="A54" s="47" t="s">
        <v>18</v>
      </c>
      <c r="B54" s="41"/>
      <c r="C54" s="48"/>
      <c r="D54" s="49"/>
      <c r="E54" s="32"/>
      <c r="F54" s="32"/>
      <c r="G54" s="32"/>
      <c r="H54" s="32"/>
    </row>
    <row r="55" spans="1:8" ht="15.75" thickBot="1" x14ac:dyDescent="0.3">
      <c r="A55" s="30"/>
      <c r="B55" s="45"/>
      <c r="C55" s="46"/>
      <c r="D55" s="46"/>
      <c r="E55" s="32"/>
      <c r="F55" s="32"/>
      <c r="G55" s="32"/>
      <c r="H55" s="32"/>
    </row>
    <row r="56" spans="1:8" ht="15.75" thickBot="1" x14ac:dyDescent="0.3">
      <c r="A56" s="30"/>
      <c r="B56" s="45"/>
      <c r="C56" s="46"/>
      <c r="D56" s="46"/>
      <c r="E56" s="32"/>
      <c r="F56" s="32"/>
      <c r="G56" s="32"/>
      <c r="H56" s="32"/>
    </row>
    <row r="57" spans="1:8" ht="15.75" thickBot="1" x14ac:dyDescent="0.3">
      <c r="A57" s="30"/>
      <c r="B57" s="45"/>
      <c r="C57" s="46"/>
      <c r="D57" s="46"/>
      <c r="E57" s="32"/>
      <c r="F57" s="32"/>
      <c r="G57" s="32"/>
      <c r="H57" s="32"/>
    </row>
    <row r="58" spans="1:8" ht="15.75" thickBot="1" x14ac:dyDescent="0.3">
      <c r="A58" s="30"/>
      <c r="B58" s="45"/>
      <c r="C58" s="46"/>
      <c r="D58" s="46"/>
      <c r="E58" s="32"/>
      <c r="F58" s="32"/>
      <c r="G58" s="32"/>
      <c r="H58" s="32"/>
    </row>
    <row r="59" spans="1:8" ht="15.75" thickBot="1" x14ac:dyDescent="0.3">
      <c r="A59" s="30"/>
      <c r="B59" s="45"/>
      <c r="C59" s="46"/>
      <c r="D59" s="46"/>
      <c r="E59" s="32"/>
      <c r="F59" s="32"/>
      <c r="G59" s="32"/>
      <c r="H59" s="32"/>
    </row>
    <row r="60" spans="1:8" ht="15.75" thickBot="1" x14ac:dyDescent="0.3">
      <c r="A60" s="30"/>
      <c r="B60" s="45"/>
      <c r="C60" s="46"/>
      <c r="D60" s="46"/>
      <c r="E60" s="32"/>
      <c r="F60" s="32"/>
      <c r="G60" s="32"/>
      <c r="H60" s="32"/>
    </row>
    <row r="61" spans="1:8" ht="15.75" thickBot="1" x14ac:dyDescent="0.3">
      <c r="A61" s="30"/>
      <c r="B61" s="45"/>
      <c r="C61" s="46"/>
      <c r="D61" s="46"/>
      <c r="E61" s="32"/>
      <c r="F61" s="32"/>
      <c r="G61" s="32"/>
      <c r="H61" s="32"/>
    </row>
    <row r="62" spans="1:8" ht="15.75" thickBot="1" x14ac:dyDescent="0.3">
      <c r="A62" s="30"/>
      <c r="B62" s="45"/>
      <c r="C62" s="46"/>
      <c r="D62" s="46"/>
      <c r="E62" s="32"/>
      <c r="F62" s="32"/>
      <c r="G62" s="32"/>
      <c r="H62" s="32"/>
    </row>
    <row r="63" spans="1:8" ht="15.75" thickBot="1" x14ac:dyDescent="0.3">
      <c r="A63" s="30"/>
      <c r="B63" s="45"/>
      <c r="C63" s="46"/>
      <c r="D63" s="46"/>
      <c r="E63" s="32"/>
      <c r="F63" s="32"/>
      <c r="G63" s="32"/>
      <c r="H63" s="32"/>
    </row>
    <row r="64" spans="1:8" ht="15.75" thickBot="1" x14ac:dyDescent="0.3">
      <c r="A64" s="30"/>
      <c r="B64" s="45"/>
      <c r="C64" s="46"/>
      <c r="D64" s="46"/>
      <c r="E64" s="32"/>
      <c r="F64" s="32"/>
      <c r="G64" s="32"/>
      <c r="H64" s="32"/>
    </row>
    <row r="65" spans="1:18" ht="15.75" thickBot="1" x14ac:dyDescent="0.3">
      <c r="A65" s="30"/>
      <c r="B65" s="45"/>
      <c r="C65" s="46"/>
      <c r="D65" s="46"/>
      <c r="E65" s="32"/>
      <c r="F65" s="32"/>
      <c r="G65" s="32"/>
      <c r="H65" s="32"/>
    </row>
    <row r="66" spans="1:18" ht="57" customHeight="1" thickBot="1" x14ac:dyDescent="0.3">
      <c r="A66" s="52"/>
      <c r="B66" s="68"/>
      <c r="C66" s="68"/>
      <c r="D66" s="68"/>
      <c r="E66" s="68"/>
      <c r="F66" s="68"/>
      <c r="G66" s="68"/>
      <c r="H66" s="68"/>
      <c r="I66" s="68"/>
      <c r="J66" s="68"/>
      <c r="K66" s="68"/>
      <c r="L66" s="68"/>
      <c r="M66" s="68"/>
      <c r="N66" s="68"/>
      <c r="O66" s="68"/>
      <c r="P66" s="68"/>
      <c r="Q66" s="68"/>
      <c r="R66" s="53"/>
    </row>
    <row r="67" spans="1:18" ht="31.5" customHeight="1" x14ac:dyDescent="0.25">
      <c r="A67" s="66" t="s">
        <v>20</v>
      </c>
      <c r="B67" s="67"/>
      <c r="C67" s="67"/>
      <c r="D67" s="67"/>
      <c r="E67" s="67"/>
      <c r="F67" s="67"/>
      <c r="G67" s="67"/>
      <c r="H67" s="67"/>
      <c r="I67" s="67"/>
      <c r="J67" s="67"/>
      <c r="K67" s="67"/>
      <c r="L67" s="67"/>
      <c r="M67" s="67"/>
      <c r="N67" s="67"/>
      <c r="O67" s="67"/>
      <c r="P67" s="67"/>
      <c r="Q67" s="67"/>
      <c r="R67" s="31"/>
    </row>
    <row r="68" spans="1:18" ht="15" customHeight="1" x14ac:dyDescent="0.25">
      <c r="A68" s="64" t="s">
        <v>21</v>
      </c>
      <c r="B68" s="65"/>
      <c r="C68" s="65"/>
      <c r="D68" s="65"/>
      <c r="E68" s="65"/>
      <c r="F68" s="65"/>
      <c r="G68" s="65"/>
      <c r="H68" s="65"/>
      <c r="I68" s="65"/>
      <c r="J68" s="65"/>
      <c r="K68" s="65"/>
      <c r="L68" s="65"/>
      <c r="M68" s="65"/>
      <c r="N68" s="65"/>
      <c r="O68" s="65"/>
      <c r="P68" s="65"/>
      <c r="R68" s="31"/>
    </row>
    <row r="69" spans="1:18" ht="15" customHeight="1" x14ac:dyDescent="0.25">
      <c r="A69" s="62" t="s">
        <v>22</v>
      </c>
      <c r="B69" s="63"/>
      <c r="C69" s="63"/>
      <c r="D69" s="63"/>
      <c r="E69" s="63"/>
      <c r="F69" s="63"/>
      <c r="G69" s="63"/>
      <c r="H69" s="63"/>
      <c r="I69" s="63"/>
      <c r="J69" s="63"/>
      <c r="K69" s="63"/>
      <c r="L69" s="63"/>
      <c r="M69" s="63"/>
      <c r="N69" s="63"/>
      <c r="O69" s="63"/>
      <c r="P69" s="63"/>
      <c r="Q69" s="63"/>
      <c r="R69" s="31"/>
    </row>
    <row r="70" spans="1:18" ht="15.75" customHeight="1" thickBot="1" x14ac:dyDescent="0.3">
      <c r="A70" s="76" t="s">
        <v>23</v>
      </c>
      <c r="B70" s="77"/>
      <c r="C70" s="77"/>
      <c r="D70" s="77"/>
      <c r="E70" s="77"/>
      <c r="F70" s="77"/>
      <c r="G70" s="77"/>
      <c r="H70" s="77"/>
      <c r="I70" s="77"/>
      <c r="J70" s="77"/>
      <c r="K70" s="77"/>
      <c r="L70" s="77"/>
      <c r="M70" s="77"/>
      <c r="N70" s="77"/>
      <c r="O70" s="77"/>
      <c r="P70" s="77"/>
      <c r="Q70" s="77"/>
      <c r="R70" s="31"/>
    </row>
    <row r="71" spans="1:18" ht="57" customHeight="1" thickBot="1" x14ac:dyDescent="0.3">
      <c r="A71" s="52" t="s">
        <v>24</v>
      </c>
      <c r="B71" s="68"/>
      <c r="C71" s="68"/>
      <c r="D71" s="68"/>
      <c r="E71" s="68"/>
      <c r="F71" s="68"/>
      <c r="G71" s="68"/>
      <c r="H71" s="68"/>
      <c r="I71" s="68"/>
      <c r="J71" s="68"/>
      <c r="K71" s="68"/>
      <c r="L71" s="68"/>
      <c r="M71" s="68"/>
      <c r="N71" s="68"/>
      <c r="O71" s="68"/>
      <c r="P71" s="68"/>
      <c r="Q71" s="68"/>
      <c r="R71" s="53"/>
    </row>
    <row r="72" spans="1:18" ht="37.5" customHeight="1" x14ac:dyDescent="0.25">
      <c r="A72" s="73" t="s">
        <v>25</v>
      </c>
      <c r="B72" s="74"/>
      <c r="C72" s="74"/>
      <c r="D72" s="74"/>
      <c r="E72" s="74"/>
      <c r="F72" s="74"/>
      <c r="G72" s="74"/>
      <c r="H72" s="74"/>
      <c r="I72" s="74"/>
      <c r="J72" s="74"/>
      <c r="K72" s="74"/>
      <c r="L72" s="74"/>
      <c r="M72" s="74"/>
      <c r="N72" s="74"/>
      <c r="O72" s="74"/>
      <c r="P72" s="74"/>
      <c r="Q72" s="74"/>
      <c r="R72" s="75"/>
    </row>
    <row r="73" spans="1:18" ht="48" customHeight="1" x14ac:dyDescent="0.25">
      <c r="A73" s="62" t="s">
        <v>26</v>
      </c>
      <c r="B73" s="63"/>
      <c r="C73" s="63"/>
      <c r="D73" s="63"/>
      <c r="E73" s="63"/>
      <c r="F73" s="63"/>
      <c r="G73" s="63"/>
      <c r="H73" s="63"/>
      <c r="I73" s="63"/>
      <c r="J73" s="63"/>
      <c r="K73" s="63"/>
      <c r="L73" s="63"/>
      <c r="M73" s="63"/>
      <c r="N73" s="63"/>
      <c r="O73" s="63"/>
      <c r="P73" s="63"/>
      <c r="Q73" s="63"/>
      <c r="R73" s="72"/>
    </row>
    <row r="74" spans="1:18" ht="49.5" customHeight="1" thickBot="1" x14ac:dyDescent="0.3">
      <c r="A74" s="69" t="s">
        <v>27</v>
      </c>
      <c r="B74" s="70"/>
      <c r="C74" s="70"/>
      <c r="D74" s="70"/>
      <c r="E74" s="70"/>
      <c r="F74" s="70"/>
      <c r="G74" s="70"/>
      <c r="H74" s="70"/>
      <c r="I74" s="70"/>
      <c r="J74" s="70"/>
      <c r="K74" s="70"/>
      <c r="L74" s="70"/>
      <c r="M74" s="70"/>
      <c r="N74" s="70"/>
      <c r="O74" s="70"/>
      <c r="P74" s="70"/>
      <c r="Q74" s="70"/>
      <c r="R74" s="71"/>
    </row>
  </sheetData>
  <mergeCells count="53">
    <mergeCell ref="C44:D44"/>
    <mergeCell ref="C45:D45"/>
    <mergeCell ref="C46:D47"/>
    <mergeCell ref="C27:D27"/>
    <mergeCell ref="C30:D30"/>
    <mergeCell ref="C31:D31"/>
    <mergeCell ref="C32:D33"/>
    <mergeCell ref="C34:D34"/>
    <mergeCell ref="C35:D35"/>
    <mergeCell ref="C36:D36"/>
    <mergeCell ref="C37:D37"/>
    <mergeCell ref="C38:D38"/>
    <mergeCell ref="C39:D40"/>
    <mergeCell ref="C41:D41"/>
    <mergeCell ref="C42:D42"/>
    <mergeCell ref="C43:D43"/>
    <mergeCell ref="A71:R71"/>
    <mergeCell ref="A74:R74"/>
    <mergeCell ref="A73:R73"/>
    <mergeCell ref="A72:R72"/>
    <mergeCell ref="A70:Q70"/>
    <mergeCell ref="A69:Q69"/>
    <mergeCell ref="A68:P68"/>
    <mergeCell ref="A67:Q67"/>
    <mergeCell ref="A66:R66"/>
    <mergeCell ref="I2:J2"/>
    <mergeCell ref="K2:L2"/>
    <mergeCell ref="M2:N2"/>
    <mergeCell ref="O2:P2"/>
    <mergeCell ref="Q2:R2"/>
    <mergeCell ref="I14:J14"/>
    <mergeCell ref="K14:L14"/>
    <mergeCell ref="M14:N14"/>
    <mergeCell ref="C28:D28"/>
    <mergeCell ref="C29:D29"/>
    <mergeCell ref="G2:H2"/>
    <mergeCell ref="C14:D14"/>
    <mergeCell ref="O14:P14"/>
    <mergeCell ref="Q14:R14"/>
    <mergeCell ref="A1:J1"/>
    <mergeCell ref="A13:J13"/>
    <mergeCell ref="A14:A15"/>
    <mergeCell ref="A2:A3"/>
    <mergeCell ref="G14:H14"/>
    <mergeCell ref="C2:D2"/>
    <mergeCell ref="E14:F14"/>
    <mergeCell ref="E2:F2"/>
    <mergeCell ref="C52:D52"/>
    <mergeCell ref="C53:D54"/>
    <mergeCell ref="C48:D48"/>
    <mergeCell ref="C49:D49"/>
    <mergeCell ref="C50:D50"/>
    <mergeCell ref="C51:D51"/>
  </mergeCells>
  <phoneticPr fontId="23" type="noConversion"/>
  <conditionalFormatting sqref="S13 S27:S37 S44:S92">
    <cfRule type="cellIs" dxfId="5" priority="156" stopIfTrue="1" operator="equal">
      <formula>5</formula>
    </cfRule>
  </conditionalFormatting>
  <conditionalFormatting sqref="C77:C92">
    <cfRule type="cellIs" dxfId="4" priority="100" stopIfTrue="1" operator="equal">
      <formula>5</formula>
    </cfRule>
  </conditionalFormatting>
  <conditionalFormatting sqref="B77:B92">
    <cfRule type="cellIs" dxfId="3" priority="22" stopIfTrue="1" operator="equal">
      <formula>5</formula>
    </cfRule>
  </conditionalFormatting>
  <conditionalFormatting sqref="C75:C76">
    <cfRule type="cellIs" dxfId="2" priority="7" stopIfTrue="1" operator="equal">
      <formula>5</formula>
    </cfRule>
  </conditionalFormatting>
  <conditionalFormatting sqref="B75:B76">
    <cfRule type="cellIs" dxfId="1" priority="5" stopIfTrue="1" operator="equal">
      <formula>5</formula>
    </cfRule>
  </conditionalFormatting>
  <conditionalFormatting sqref="D43:D47 D55:D65">
    <cfRule type="cellIs" dxfId="0" priority="1" stopIfTrue="1" operator="equal">
      <formula>5</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FIT20</vt:lpstr>
    </vt:vector>
  </TitlesOfParts>
  <Company>ACCOR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PULLMAN Sochi Center RM</dc:creator>
  <cp:lastModifiedBy>vmikhalkina</cp:lastModifiedBy>
  <cp:lastPrinted>2018-01-30T14:03:18Z</cp:lastPrinted>
  <dcterms:created xsi:type="dcterms:W3CDTF">2018-01-30T14:00:22Z</dcterms:created>
  <dcterms:modified xsi:type="dcterms:W3CDTF">2024-11-21T12:33:54Z</dcterms:modified>
</cp:coreProperties>
</file>